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65" windowWidth="14805" windowHeight="7950" activeTab="6"/>
  </bookViews>
  <sheets>
    <sheet name="setUp" sheetId="1" r:id="rId1"/>
    <sheet name="Overview " sheetId="6" r:id="rId2"/>
    <sheet name="Entry_Ind" sheetId="2" r:id="rId3"/>
    <sheet name="Entry_Team" sheetId="5" r:id="rId4"/>
    <sheet name="processing_ind" sheetId="3" r:id="rId5"/>
    <sheet name="processing_tem" sheetId="4" r:id="rId6"/>
    <sheet name="Sheet1" sheetId="7" r:id="rId7"/>
  </sheets>
  <definedNames>
    <definedName name="Catagory">setUp!$L$7:$L$15</definedName>
  </definedNames>
  <calcPr calcId="145621"/>
</workbook>
</file>

<file path=xl/calcChain.xml><?xml version="1.0" encoding="utf-8"?>
<calcChain xmlns="http://schemas.openxmlformats.org/spreadsheetml/2006/main">
  <c r="M19" i="1" l="1"/>
  <c r="N19" i="1"/>
  <c r="O19" i="1"/>
  <c r="P19" i="1"/>
  <c r="L19" i="1"/>
  <c r="K21" i="1"/>
  <c r="K22" i="1"/>
  <c r="K23" i="1"/>
  <c r="K24" i="1"/>
  <c r="K25" i="1"/>
  <c r="K26" i="1"/>
  <c r="K20" i="1"/>
  <c r="M16" i="6" l="1"/>
  <c r="E4" i="3"/>
  <c r="E5" i="3"/>
  <c r="E6" i="3"/>
  <c r="E7" i="3"/>
  <c r="E8" i="3"/>
  <c r="E9" i="3"/>
  <c r="E10" i="3"/>
  <c r="E11" i="3"/>
  <c r="E12" i="3"/>
  <c r="E13" i="3"/>
  <c r="E14" i="3"/>
  <c r="M14" i="6" s="1"/>
  <c r="M18" i="6" s="1"/>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D5" i="3"/>
  <c r="U6" i="2"/>
  <c r="D15" i="3"/>
  <c r="U16" i="2"/>
  <c r="D16" i="3"/>
  <c r="U17" i="2"/>
  <c r="D17" i="3"/>
  <c r="U18" i="2"/>
  <c r="D18" i="3"/>
  <c r="U19" i="2"/>
  <c r="D19" i="3"/>
  <c r="U20" i="2"/>
  <c r="D20" i="3"/>
  <c r="U21" i="2"/>
  <c r="D21" i="3"/>
  <c r="U22" i="2"/>
  <c r="D22" i="3"/>
  <c r="U23" i="2"/>
  <c r="D23" i="3"/>
  <c r="U24" i="2"/>
  <c r="D24" i="3"/>
  <c r="U25" i="2"/>
  <c r="D25" i="3"/>
  <c r="U26" i="2"/>
  <c r="D26" i="3"/>
  <c r="U27" i="2"/>
  <c r="D27" i="3"/>
  <c r="U28" i="2"/>
  <c r="D28" i="3"/>
  <c r="U29" i="2"/>
  <c r="D29" i="3"/>
  <c r="U30" i="2"/>
  <c r="D30" i="3"/>
  <c r="U31" i="2"/>
  <c r="D31" i="3"/>
  <c r="U32" i="2"/>
  <c r="D32" i="3"/>
  <c r="U33" i="2"/>
  <c r="D33" i="3"/>
  <c r="U34" i="2"/>
  <c r="D34" i="3"/>
  <c r="U35" i="2"/>
  <c r="D35" i="3"/>
  <c r="U36" i="2"/>
  <c r="D36" i="3"/>
  <c r="U37" i="2"/>
  <c r="D37" i="3"/>
  <c r="U38" i="2"/>
  <c r="D38" i="3"/>
  <c r="U39" i="2"/>
  <c r="D39" i="3"/>
  <c r="U40" i="2"/>
  <c r="D40" i="3"/>
  <c r="U41" i="2"/>
  <c r="D41" i="3"/>
  <c r="U42" i="2"/>
  <c r="D42" i="3"/>
  <c r="U43" i="2"/>
  <c r="D43" i="3"/>
  <c r="U44" i="2"/>
  <c r="D44" i="3"/>
  <c r="U45" i="2"/>
  <c r="D45" i="3"/>
  <c r="U46" i="2"/>
  <c r="D46" i="3"/>
  <c r="U47" i="2"/>
  <c r="D47" i="3"/>
  <c r="U48" i="2"/>
  <c r="D48" i="3"/>
  <c r="U49" i="2"/>
  <c r="D49" i="3"/>
  <c r="U50" i="2"/>
  <c r="D50" i="3"/>
  <c r="U51" i="2"/>
  <c r="D51" i="3"/>
  <c r="U52" i="2"/>
  <c r="D52" i="3"/>
  <c r="U53" i="2"/>
  <c r="D53" i="3"/>
  <c r="U54" i="2"/>
  <c r="D54" i="3"/>
  <c r="U55" i="2"/>
  <c r="D55" i="3"/>
  <c r="U56" i="2"/>
  <c r="D56" i="3"/>
  <c r="U57" i="2"/>
  <c r="D57" i="3"/>
  <c r="U58" i="2"/>
  <c r="D58" i="3"/>
  <c r="U59" i="2"/>
  <c r="D59" i="3"/>
  <c r="U60" i="2"/>
  <c r="D60" i="3"/>
  <c r="U61" i="2"/>
  <c r="D61" i="3"/>
  <c r="U62" i="2"/>
  <c r="D62" i="3"/>
  <c r="U63" i="2"/>
  <c r="D63" i="3"/>
  <c r="U64" i="2"/>
  <c r="D64" i="3"/>
  <c r="U65" i="2"/>
  <c r="D65" i="3"/>
  <c r="U66" i="2"/>
  <c r="D66" i="3"/>
  <c r="U67" i="2"/>
  <c r="D67" i="3"/>
  <c r="U68" i="2"/>
  <c r="D68" i="3"/>
  <c r="U69" i="2"/>
  <c r="D69" i="3"/>
  <c r="U70" i="2"/>
  <c r="D70" i="3"/>
  <c r="U71" i="2"/>
  <c r="D71" i="3"/>
  <c r="U72" i="2"/>
  <c r="D72" i="3"/>
  <c r="U73" i="2"/>
  <c r="D73" i="3"/>
  <c r="U74" i="2"/>
  <c r="D74" i="3"/>
  <c r="U75" i="2"/>
  <c r="D75" i="3"/>
  <c r="U76" i="2"/>
  <c r="D76" i="3"/>
  <c r="U77" i="2"/>
  <c r="D77" i="3"/>
  <c r="U78" i="2"/>
  <c r="D78" i="3"/>
  <c r="U79" i="2"/>
  <c r="D79" i="3"/>
  <c r="U80" i="2"/>
  <c r="D80" i="3"/>
  <c r="U81" i="2"/>
  <c r="D81" i="3"/>
  <c r="U82" i="2"/>
  <c r="D82" i="3"/>
  <c r="U83" i="2"/>
  <c r="D83" i="3"/>
  <c r="U84" i="2"/>
  <c r="D84" i="3"/>
  <c r="U85" i="2"/>
  <c r="D85" i="3"/>
  <c r="U86" i="2"/>
  <c r="D86" i="3"/>
  <c r="U87" i="2"/>
  <c r="D87" i="3"/>
  <c r="U88" i="2"/>
  <c r="D88" i="3"/>
  <c r="U89" i="2"/>
  <c r="D89" i="3"/>
  <c r="U90" i="2"/>
  <c r="D90" i="3"/>
  <c r="U91" i="2"/>
  <c r="D91" i="3"/>
  <c r="U92" i="2"/>
  <c r="D92" i="3"/>
  <c r="U93" i="2"/>
  <c r="D93" i="3"/>
  <c r="U94" i="2"/>
  <c r="D94" i="3"/>
  <c r="U95" i="2"/>
  <c r="D95" i="3"/>
  <c r="U96" i="2"/>
  <c r="D96" i="3"/>
  <c r="U97" i="2"/>
  <c r="D97" i="3"/>
  <c r="U98" i="2"/>
  <c r="D98" i="3"/>
  <c r="U99" i="2"/>
  <c r="D99" i="3"/>
  <c r="U100" i="2"/>
  <c r="D100" i="3"/>
  <c r="U101" i="2"/>
  <c r="D101" i="3"/>
  <c r="U102" i="2"/>
  <c r="D102" i="3"/>
  <c r="U103" i="2"/>
  <c r="D103" i="3"/>
  <c r="U104" i="2"/>
  <c r="D104" i="3"/>
  <c r="U105" i="2"/>
  <c r="D105" i="3"/>
  <c r="U106" i="2"/>
  <c r="D106" i="3"/>
  <c r="U107" i="2"/>
  <c r="D107" i="3"/>
  <c r="U108" i="2"/>
  <c r="D108" i="3"/>
  <c r="U109" i="2"/>
  <c r="D109" i="3"/>
  <c r="U110" i="2"/>
  <c r="D110" i="3"/>
  <c r="U111" i="2"/>
  <c r="D111" i="3"/>
  <c r="U112" i="2"/>
  <c r="D112" i="3"/>
  <c r="U113" i="2"/>
  <c r="D113" i="3"/>
  <c r="U114" i="2"/>
  <c r="D114" i="3"/>
  <c r="U115" i="2"/>
  <c r="D115" i="3"/>
  <c r="U116" i="2"/>
  <c r="D116" i="3"/>
  <c r="U117" i="2"/>
  <c r="D117" i="3"/>
  <c r="U118" i="2"/>
  <c r="D118" i="3"/>
  <c r="U119" i="2"/>
  <c r="D119" i="3"/>
  <c r="U120" i="2"/>
  <c r="D120" i="3"/>
  <c r="U121" i="2"/>
  <c r="D121" i="3"/>
  <c r="U122" i="2"/>
  <c r="D122" i="3"/>
  <c r="U123" i="2"/>
  <c r="D123" i="3"/>
  <c r="U124" i="2"/>
  <c r="D124" i="3"/>
  <c r="U125" i="2"/>
  <c r="D125" i="3"/>
  <c r="U126" i="2"/>
  <c r="D126" i="3"/>
  <c r="U127" i="2"/>
  <c r="D127" i="3"/>
  <c r="U128" i="2"/>
  <c r="D128" i="3"/>
  <c r="U129" i="2"/>
  <c r="D129" i="3"/>
  <c r="U130" i="2"/>
  <c r="D130" i="3"/>
  <c r="U131" i="2"/>
  <c r="D131" i="3"/>
  <c r="U132" i="2"/>
  <c r="D132" i="3"/>
  <c r="U133" i="2"/>
  <c r="D133" i="3"/>
  <c r="U134" i="2"/>
  <c r="D134" i="3"/>
  <c r="U135" i="2"/>
  <c r="D135" i="3"/>
  <c r="U136" i="2"/>
  <c r="D136" i="3"/>
  <c r="U137" i="2"/>
  <c r="D137" i="3"/>
  <c r="U138" i="2"/>
  <c r="D138" i="3"/>
  <c r="U139" i="2"/>
  <c r="D139" i="3"/>
  <c r="U140" i="2"/>
  <c r="D140" i="3"/>
  <c r="U141" i="2"/>
  <c r="D141" i="3"/>
  <c r="U142" i="2"/>
  <c r="D142" i="3"/>
  <c r="U143" i="2"/>
  <c r="D143" i="3"/>
  <c r="U144" i="2"/>
  <c r="D144" i="3"/>
  <c r="U145" i="2"/>
  <c r="D145" i="3"/>
  <c r="U146" i="2"/>
  <c r="D146" i="3"/>
  <c r="U147" i="2"/>
  <c r="D147" i="3"/>
  <c r="U148" i="2"/>
  <c r="D148" i="3"/>
  <c r="U149" i="2"/>
  <c r="D149" i="3"/>
  <c r="U150" i="2"/>
  <c r="D150" i="3"/>
  <c r="U151" i="2"/>
  <c r="D151" i="3"/>
  <c r="U152" i="2"/>
  <c r="D3" i="3"/>
  <c r="U4" i="2"/>
  <c r="F5" i="2"/>
  <c r="D4" i="3"/>
  <c r="U5" i="2"/>
  <c r="F6" i="2"/>
  <c r="F7" i="2"/>
  <c r="F8" i="2"/>
  <c r="D7" i="3"/>
  <c r="U8" i="2"/>
  <c r="F9" i="2"/>
  <c r="D8" i="3"/>
  <c r="U9" i="2"/>
  <c r="F10" i="2"/>
  <c r="D9" i="3"/>
  <c r="U10" i="2"/>
  <c r="F11" i="2"/>
  <c r="D10" i="3"/>
  <c r="U11" i="2"/>
  <c r="F12" i="2"/>
  <c r="D11" i="3"/>
  <c r="U12" i="2"/>
  <c r="F13" i="2"/>
  <c r="D12" i="3"/>
  <c r="U13" i="2"/>
  <c r="F14" i="2"/>
  <c r="D13" i="3"/>
  <c r="U14" i="2"/>
  <c r="F15" i="2"/>
  <c r="D14" i="3" s="1"/>
  <c r="U15" i="2" s="1"/>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P4" i="6"/>
  <c r="D6" i="3"/>
  <c r="U7" i="2"/>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s="1"/>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S3" i="2"/>
  <c r="T3" i="2"/>
  <c r="J3" i="2"/>
  <c r="K3" i="2"/>
  <c r="L3" i="2"/>
  <c r="M3" i="2"/>
  <c r="N3" i="2"/>
  <c r="O3" i="2"/>
  <c r="P3" i="2"/>
  <c r="Q3" i="2"/>
  <c r="R3" i="2"/>
  <c r="I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O56" i="3"/>
  <c r="M48" i="3"/>
  <c r="M40" i="3"/>
  <c r="F32" i="3"/>
  <c r="I16" i="3"/>
  <c r="N8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O68" i="3"/>
  <c r="H60" i="3"/>
  <c r="L60" i="3"/>
  <c r="P60" i="3"/>
  <c r="I60" i="3"/>
  <c r="M60" i="3"/>
  <c r="Q60" i="3"/>
  <c r="F60" i="3"/>
  <c r="N60" i="3"/>
  <c r="O60" i="3"/>
  <c r="H52" i="3"/>
  <c r="L52" i="3"/>
  <c r="P52" i="3"/>
  <c r="I52" i="3"/>
  <c r="M52" i="3"/>
  <c r="Q52" i="3"/>
  <c r="F52" i="3"/>
  <c r="N52" i="3"/>
  <c r="O52" i="3"/>
  <c r="H44" i="3"/>
  <c r="L44" i="3"/>
  <c r="P44" i="3"/>
  <c r="M44" i="3"/>
  <c r="R44" i="3"/>
  <c r="I44" i="3"/>
  <c r="N44" i="3"/>
  <c r="O44" i="3"/>
  <c r="F44" i="3"/>
  <c r="Q44" i="3"/>
  <c r="K36" i="3"/>
  <c r="O36" i="3"/>
  <c r="H36" i="3"/>
  <c r="L36" i="3"/>
  <c r="P36" i="3"/>
  <c r="M36" i="3"/>
  <c r="F36" i="3"/>
  <c r="N36" i="3"/>
  <c r="I36" i="3"/>
  <c r="J36" i="3"/>
  <c r="K28" i="3"/>
  <c r="O28" i="3"/>
  <c r="I28" i="3"/>
  <c r="N28" i="3"/>
  <c r="J28" i="3"/>
  <c r="P28" i="3"/>
  <c r="F28" i="3"/>
  <c r="Q28" i="3"/>
  <c r="H28" i="3"/>
  <c r="R28" i="3"/>
  <c r="L28" i="3"/>
  <c r="M28" i="3"/>
  <c r="F20" i="3"/>
  <c r="J20" i="3"/>
  <c r="N20" i="3"/>
  <c r="R20" i="3"/>
  <c r="K20" i="3"/>
  <c r="O20" i="3"/>
  <c r="H20" i="3"/>
  <c r="P20" i="3"/>
  <c r="I20" i="3"/>
  <c r="Q20" i="3"/>
  <c r="L20" i="3"/>
  <c r="M20" i="3"/>
  <c r="F12" i="3"/>
  <c r="J12" i="3"/>
  <c r="N12" i="3"/>
  <c r="R12" i="3"/>
  <c r="K12" i="3"/>
  <c r="O12" i="3"/>
  <c r="H12" i="3"/>
  <c r="P12" i="3"/>
  <c r="I12" i="3"/>
  <c r="Q12" i="3"/>
  <c r="L12" i="3"/>
  <c r="M12" i="3"/>
  <c r="F4" i="3"/>
  <c r="J4" i="3"/>
  <c r="N4" i="3"/>
  <c r="R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O63" i="3"/>
  <c r="H63" i="3"/>
  <c r="P63" i="3"/>
  <c r="I55" i="3"/>
  <c r="M55" i="3"/>
  <c r="Q55" i="3"/>
  <c r="F55" i="3"/>
  <c r="J55" i="3"/>
  <c r="N55" i="3"/>
  <c r="R55" i="3"/>
  <c r="O55" i="3"/>
  <c r="H55" i="3"/>
  <c r="P55" i="3"/>
  <c r="I47" i="3"/>
  <c r="M47" i="3"/>
  <c r="Q47" i="3"/>
  <c r="F47" i="3"/>
  <c r="K47" i="3"/>
  <c r="P47" i="3"/>
  <c r="L47" i="3"/>
  <c r="R47" i="3"/>
  <c r="H47" i="3"/>
  <c r="J47" i="3"/>
  <c r="H39" i="3"/>
  <c r="L39" i="3"/>
  <c r="P39" i="3"/>
  <c r="I39" i="3"/>
  <c r="M39" i="3"/>
  <c r="Q39" i="3"/>
  <c r="F39" i="3"/>
  <c r="N39" i="3"/>
  <c r="O39" i="3"/>
  <c r="R39" i="3"/>
  <c r="H31" i="3"/>
  <c r="L31" i="3"/>
  <c r="P31" i="3"/>
  <c r="I31" i="3"/>
  <c r="M31" i="3"/>
  <c r="Q31" i="3"/>
  <c r="F31" i="3"/>
  <c r="N31" i="3"/>
  <c r="O31" i="3"/>
  <c r="J31" i="3"/>
  <c r="K31" i="3"/>
  <c r="K23" i="3"/>
  <c r="O23" i="3"/>
  <c r="H23" i="3"/>
  <c r="L23" i="3"/>
  <c r="P23" i="3"/>
  <c r="I23" i="3"/>
  <c r="Q23" i="3"/>
  <c r="J23" i="3"/>
  <c r="R23" i="3"/>
  <c r="F23" i="3"/>
  <c r="K15" i="3"/>
  <c r="O15" i="3"/>
  <c r="H15" i="3"/>
  <c r="L15" i="3"/>
  <c r="P15" i="3"/>
  <c r="I15" i="3"/>
  <c r="Q15" i="3"/>
  <c r="J15" i="3"/>
  <c r="R15" i="3"/>
  <c r="M15" i="3"/>
  <c r="N15" i="3"/>
  <c r="F15"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K66" i="3"/>
  <c r="O66" i="3"/>
  <c r="H66" i="3"/>
  <c r="P66" i="3"/>
  <c r="I66" i="3"/>
  <c r="Q66" i="3"/>
  <c r="F62" i="3"/>
  <c r="J62" i="3"/>
  <c r="N62" i="3"/>
  <c r="R62" i="3"/>
  <c r="K62" i="3"/>
  <c r="O62" i="3"/>
  <c r="L62" i="3"/>
  <c r="M62" i="3"/>
  <c r="F58" i="3"/>
  <c r="J58" i="3"/>
  <c r="N58" i="3"/>
  <c r="R58" i="3"/>
  <c r="K58" i="3"/>
  <c r="O58" i="3"/>
  <c r="H58" i="3"/>
  <c r="P58" i="3"/>
  <c r="I58" i="3"/>
  <c r="Q58" i="3"/>
  <c r="F54" i="3"/>
  <c r="J54" i="3"/>
  <c r="N54" i="3"/>
  <c r="R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L42" i="3"/>
  <c r="Q42" i="3"/>
  <c r="H42" i="3"/>
  <c r="M42" i="3"/>
  <c r="I42" i="3"/>
  <c r="K42" i="3"/>
  <c r="I38" i="3"/>
  <c r="M38" i="3"/>
  <c r="Q38" i="3"/>
  <c r="F38" i="3"/>
  <c r="J38" i="3"/>
  <c r="N38" i="3"/>
  <c r="R38" i="3"/>
  <c r="K38" i="3"/>
  <c r="L38" i="3"/>
  <c r="O38" i="3"/>
  <c r="P38" i="3"/>
  <c r="I34" i="3"/>
  <c r="M34" i="3"/>
  <c r="Q34" i="3"/>
  <c r="F34" i="3"/>
  <c r="J34" i="3"/>
  <c r="N34" i="3"/>
  <c r="R34" i="3"/>
  <c r="O34" i="3"/>
  <c r="H34" i="3"/>
  <c r="P34" i="3"/>
  <c r="I30" i="3"/>
  <c r="M30" i="3"/>
  <c r="Q30" i="3"/>
  <c r="F30" i="3"/>
  <c r="J30" i="3"/>
  <c r="N30" i="3"/>
  <c r="R30" i="3"/>
  <c r="K30" i="3"/>
  <c r="L30" i="3"/>
  <c r="H30" i="3"/>
  <c r="I26" i="3"/>
  <c r="M26" i="3"/>
  <c r="Q26" i="3"/>
  <c r="H26" i="3"/>
  <c r="N26" i="3"/>
  <c r="J26" i="3"/>
  <c r="O26" i="3"/>
  <c r="K26" i="3"/>
  <c r="L26" i="3"/>
  <c r="P26" i="3"/>
  <c r="R26" i="3"/>
  <c r="H22" i="3"/>
  <c r="L22" i="3"/>
  <c r="P22" i="3"/>
  <c r="I22" i="3"/>
  <c r="M22" i="3"/>
  <c r="Q22" i="3"/>
  <c r="F22" i="3"/>
  <c r="N22" i="3"/>
  <c r="O22" i="3"/>
  <c r="R22" i="3"/>
  <c r="J22" i="3"/>
  <c r="K22" i="3"/>
  <c r="H18" i="3"/>
  <c r="L18" i="3"/>
  <c r="P18" i="3"/>
  <c r="I18" i="3"/>
  <c r="M18" i="3"/>
  <c r="Q18" i="3"/>
  <c r="J18" i="3"/>
  <c r="R18" i="3"/>
  <c r="K18" i="3"/>
  <c r="F18" i="3"/>
  <c r="H10" i="3"/>
  <c r="L10" i="3"/>
  <c r="P10" i="3"/>
  <c r="I10" i="3"/>
  <c r="M10" i="3"/>
  <c r="Q10" i="3"/>
  <c r="J10" i="3"/>
  <c r="R10" i="3"/>
  <c r="K10" i="3"/>
  <c r="N10" i="3"/>
  <c r="O10" i="3"/>
  <c r="F10" i="3"/>
  <c r="H6" i="3"/>
  <c r="L6" i="3"/>
  <c r="P6" i="3"/>
  <c r="I6" i="3"/>
  <c r="M6" i="3"/>
  <c r="Q6" i="3"/>
  <c r="F6" i="3"/>
  <c r="N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R48" i="3"/>
  <c r="K40" i="3"/>
  <c r="O40" i="3"/>
  <c r="H40" i="3"/>
  <c r="L40" i="3"/>
  <c r="P40" i="3"/>
  <c r="I40" i="3"/>
  <c r="Q40" i="3"/>
  <c r="J40" i="3"/>
  <c r="R40" i="3"/>
  <c r="F40" i="3"/>
  <c r="K32" i="3"/>
  <c r="O32" i="3"/>
  <c r="H32" i="3"/>
  <c r="L32" i="3"/>
  <c r="P32" i="3"/>
  <c r="I32" i="3"/>
  <c r="Q32" i="3"/>
  <c r="J32" i="3"/>
  <c r="R32" i="3"/>
  <c r="M32" i="3"/>
  <c r="N32" i="3"/>
  <c r="F24" i="3"/>
  <c r="J24" i="3"/>
  <c r="N24" i="3"/>
  <c r="R24" i="3"/>
  <c r="K24" i="3"/>
  <c r="O24" i="3"/>
  <c r="L24" i="3"/>
  <c r="M24" i="3"/>
  <c r="H24" i="3"/>
  <c r="I24" i="3"/>
  <c r="P24" i="3"/>
  <c r="Q24" i="3"/>
  <c r="F16" i="3"/>
  <c r="J16" i="3"/>
  <c r="N16" i="3"/>
  <c r="R16" i="3"/>
  <c r="K16" i="3"/>
  <c r="O16" i="3"/>
  <c r="L16" i="3"/>
  <c r="M16" i="3"/>
  <c r="P16" i="3"/>
  <c r="Q16" i="3"/>
  <c r="F8" i="3"/>
  <c r="J8" i="3"/>
  <c r="N8" i="3"/>
  <c r="R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L51" i="3"/>
  <c r="Q51" i="3"/>
  <c r="H51" i="3"/>
  <c r="N51" i="3"/>
  <c r="R51" i="3"/>
  <c r="J51" i="3"/>
  <c r="K51" i="3"/>
  <c r="I43" i="3"/>
  <c r="M43" i="3"/>
  <c r="Q43" i="3"/>
  <c r="J43" i="3"/>
  <c r="O43" i="3"/>
  <c r="F43" i="3"/>
  <c r="K43" i="3"/>
  <c r="P43" i="3"/>
  <c r="R43" i="3"/>
  <c r="H43" i="3"/>
  <c r="H35" i="3"/>
  <c r="L35" i="3"/>
  <c r="P35" i="3"/>
  <c r="I35" i="3"/>
  <c r="M35" i="3"/>
  <c r="Q35" i="3"/>
  <c r="J35" i="3"/>
  <c r="R35" i="3"/>
  <c r="K35" i="3"/>
  <c r="F35" i="3"/>
  <c r="H27" i="3"/>
  <c r="L27" i="3"/>
  <c r="P27" i="3"/>
  <c r="F27" i="3"/>
  <c r="K27" i="3"/>
  <c r="Q27" i="3"/>
  <c r="M27" i="3"/>
  <c r="R27" i="3"/>
  <c r="I27" i="3"/>
  <c r="J27" i="3"/>
  <c r="K19" i="3"/>
  <c r="O19" i="3"/>
  <c r="H19" i="3"/>
  <c r="L19" i="3"/>
  <c r="P19" i="3"/>
  <c r="M19" i="3"/>
  <c r="F19" i="3"/>
  <c r="N19" i="3"/>
  <c r="I19" i="3"/>
  <c r="J19" i="3"/>
  <c r="Q19" i="3"/>
  <c r="R19"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K69" i="3"/>
  <c r="O69" i="3"/>
  <c r="H69" i="3"/>
  <c r="L69" i="3"/>
  <c r="P69" i="3"/>
  <c r="I69" i="3"/>
  <c r="Q69" i="3"/>
  <c r="J69" i="3"/>
  <c r="R69" i="3"/>
  <c r="K65" i="3"/>
  <c r="O65" i="3"/>
  <c r="H65" i="3"/>
  <c r="L65" i="3"/>
  <c r="P65" i="3"/>
  <c r="M65" i="3"/>
  <c r="F65" i="3"/>
  <c r="N65" i="3"/>
  <c r="K61" i="3"/>
  <c r="O61" i="3"/>
  <c r="H61" i="3"/>
  <c r="L61" i="3"/>
  <c r="P61" i="3"/>
  <c r="I61" i="3"/>
  <c r="Q61" i="3"/>
  <c r="J61" i="3"/>
  <c r="R61" i="3"/>
  <c r="K57" i="3"/>
  <c r="O57" i="3"/>
  <c r="H57" i="3"/>
  <c r="L57" i="3"/>
  <c r="P57" i="3"/>
  <c r="M57" i="3"/>
  <c r="F57" i="3"/>
  <c r="N57" i="3"/>
  <c r="K53" i="3"/>
  <c r="O53" i="3"/>
  <c r="H53" i="3"/>
  <c r="L53" i="3"/>
  <c r="P53" i="3"/>
  <c r="I53" i="3"/>
  <c r="Q53" i="3"/>
  <c r="J53" i="3"/>
  <c r="R53" i="3"/>
  <c r="K49" i="3"/>
  <c r="O49" i="3"/>
  <c r="F49" i="3"/>
  <c r="L49" i="3"/>
  <c r="Q49" i="3"/>
  <c r="H49" i="3"/>
  <c r="M49" i="3"/>
  <c r="R49" i="3"/>
  <c r="N49" i="3"/>
  <c r="P49" i="3"/>
  <c r="K45" i="3"/>
  <c r="O45" i="3"/>
  <c r="J45" i="3"/>
  <c r="P45" i="3"/>
  <c r="F45" i="3"/>
  <c r="L45" i="3"/>
  <c r="Q45" i="3"/>
  <c r="M45" i="3"/>
  <c r="N45" i="3"/>
  <c r="F41" i="3"/>
  <c r="J41" i="3"/>
  <c r="N41" i="3"/>
  <c r="R41" i="3"/>
  <c r="K41" i="3"/>
  <c r="O41" i="3"/>
  <c r="L41" i="3"/>
  <c r="M41" i="3"/>
  <c r="H41" i="3"/>
  <c r="I41" i="3"/>
  <c r="F37" i="3"/>
  <c r="J37" i="3"/>
  <c r="N37" i="3"/>
  <c r="R37" i="3"/>
  <c r="K37" i="3"/>
  <c r="O37" i="3"/>
  <c r="H37" i="3"/>
  <c r="P37" i="3"/>
  <c r="I37" i="3"/>
  <c r="Q37" i="3"/>
  <c r="L37" i="3"/>
  <c r="M37" i="3"/>
  <c r="F33" i="3"/>
  <c r="J33" i="3"/>
  <c r="N33" i="3"/>
  <c r="R33" i="3"/>
  <c r="K33" i="3"/>
  <c r="O33" i="3"/>
  <c r="L33" i="3"/>
  <c r="M33" i="3"/>
  <c r="P33" i="3"/>
  <c r="Q33" i="3"/>
  <c r="F29" i="3"/>
  <c r="J29" i="3"/>
  <c r="N29" i="3"/>
  <c r="R29" i="3"/>
  <c r="L29" i="3"/>
  <c r="Q29" i="3"/>
  <c r="H29" i="3"/>
  <c r="M29" i="3"/>
  <c r="O29" i="3"/>
  <c r="P29" i="3"/>
  <c r="I25" i="3"/>
  <c r="M25" i="3"/>
  <c r="Q25" i="3"/>
  <c r="F25" i="3"/>
  <c r="J25" i="3"/>
  <c r="N25" i="3"/>
  <c r="R25" i="3"/>
  <c r="O25" i="3"/>
  <c r="H25" i="3"/>
  <c r="P25" i="3"/>
  <c r="K25" i="3"/>
  <c r="L25" i="3"/>
  <c r="I21" i="3"/>
  <c r="M21" i="3"/>
  <c r="Q21" i="3"/>
  <c r="F21" i="3"/>
  <c r="J21" i="3"/>
  <c r="N21" i="3"/>
  <c r="R21" i="3"/>
  <c r="K21" i="3"/>
  <c r="L21" i="3"/>
  <c r="O21" i="3"/>
  <c r="P21" i="3"/>
  <c r="I17" i="3"/>
  <c r="M17" i="3"/>
  <c r="Q17" i="3"/>
  <c r="F17" i="3"/>
  <c r="J17" i="3"/>
  <c r="N17" i="3"/>
  <c r="R17" i="3"/>
  <c r="O17" i="3"/>
  <c r="H17" i="3"/>
  <c r="P17" i="3"/>
  <c r="K17" i="3"/>
  <c r="L17" i="3"/>
  <c r="I13" i="3"/>
  <c r="M13" i="3"/>
  <c r="Q13" i="3"/>
  <c r="F13" i="3"/>
  <c r="J13" i="3"/>
  <c r="N13" i="3"/>
  <c r="R13" i="3"/>
  <c r="K13" i="3"/>
  <c r="L13" i="3"/>
  <c r="H13" i="3"/>
  <c r="I9" i="3"/>
  <c r="M9" i="3"/>
  <c r="Q9" i="3"/>
  <c r="F9" i="3"/>
  <c r="J9" i="3"/>
  <c r="N9" i="3"/>
  <c r="R9" i="3"/>
  <c r="O9" i="3"/>
  <c r="H9" i="3"/>
  <c r="P9" i="3"/>
  <c r="K9" i="3"/>
  <c r="L9" i="3"/>
  <c r="I5" i="3"/>
  <c r="M5" i="3"/>
  <c r="Q5" i="3"/>
  <c r="F5" i="3"/>
  <c r="J5" i="3"/>
  <c r="N5" i="3"/>
  <c r="R5" i="3"/>
  <c r="K5" i="3"/>
  <c r="L5" i="3"/>
  <c r="O5" i="3"/>
  <c r="P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Q57" i="3"/>
  <c r="N56" i="3"/>
  <c r="K55" i="3"/>
  <c r="H54" i="3"/>
  <c r="R52" i="3"/>
  <c r="O51" i="3"/>
  <c r="K48" i="3"/>
  <c r="P46" i="3"/>
  <c r="H45" i="3"/>
  <c r="L43" i="3"/>
  <c r="P41" i="3"/>
  <c r="J39" i="3"/>
  <c r="Q36" i="3"/>
  <c r="K34" i="3"/>
  <c r="R31" i="3"/>
  <c r="I29" i="3"/>
  <c r="F26" i="3"/>
  <c r="H16" i="3"/>
  <c r="I11" i="3"/>
  <c r="J6" i="3"/>
  <c r="P3" i="3"/>
  <c r="K3" i="3"/>
  <c r="O3" i="3"/>
  <c r="F3" i="3"/>
  <c r="N3" i="3"/>
  <c r="H3" i="3"/>
  <c r="J3" i="3"/>
  <c r="R3" i="3"/>
  <c r="L3" i="3"/>
  <c r="Q3" i="3"/>
  <c r="M3" i="3"/>
  <c r="P14" i="3" l="1"/>
  <c r="F14" i="3"/>
  <c r="J14" i="3"/>
  <c r="O14" i="3"/>
  <c r="V15" i="2"/>
  <c r="I14" i="3"/>
  <c r="N14" i="3"/>
  <c r="K14" i="3"/>
  <c r="H14" i="3"/>
  <c r="M14" i="3"/>
  <c r="R14" i="3"/>
  <c r="L14" i="3"/>
  <c r="Q14"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<sst xmlns="http://schemas.openxmlformats.org/spreadsheetml/2006/main" count="192" uniqueCount="130">
  <si>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</si>
  <si>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</si>
  <si>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</si>
  <si>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</si>
  <si>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</si>
  <si>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</si>
  <si>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</si>
  <si>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</si>
  <si>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</si>
  <si>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</si>
  <si>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</si>
  <si>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</si>
  <si>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</si>
  <si>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</si>
  <si>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</si>
  <si>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</si>
  <si>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</si>
  <si>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</si>
  <si>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</si>
  <si>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</si>
  <si>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</si>
  <si>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</si>
  <si>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</si>
  <si>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</si>
  <si>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</si>
  <si>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</si>
  <si>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</si>
  <si>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</si>
  <si>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</si>
  <si>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</si>
  <si>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</si>
  <si>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</si>
  <si>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</si>
  <si>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</si>
  <si>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</si>
  <si>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</si>
  <si>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</si>
  <si>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</si>
  <si>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</si>
  <si>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</si>
  <si>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</si>
  <si>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</si>
  <si>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</si>
  <si>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</si>
  <si>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</si>
  <si>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</si>
  <si>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</si>
  <si>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</si>
  <si>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</si>
  <si>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</si>
  <si>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</si>
  <si>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</si>
  <si>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</si>
  <si>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</si>
  <si>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</si>
  <si>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</si>
  <si>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</si>
  <si>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</si>
  <si>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</si>
  <si>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</si>
  <si>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</si>
  <si>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</si>
  <si>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</si>
  <si>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</si>
  <si>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</si>
  <si>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</si>
  <si>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</si>
  <si>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</si>
  <si>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</si>
  <si>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</si>
  <si>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</si>
  <si>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</si>
  <si>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</si>
  <si>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</si>
  <si>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</si>
  <si>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</si>
  <si>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</si>
  <si>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</si>
  <si>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</si>
  <si>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</si>
  <si>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</si>
  <si>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</si>
  <si>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</si>
  <si>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</si>
  <si>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</si>
  <si>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</si>
  <si>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</si>
  <si>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</si>
  <si>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</si>
  <si>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</si>
  <si>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</si>
  <si>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</si>
  <si>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</si>
  <si>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</si>
  <si>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</si>
  <si>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BELFAST ROYAL ACADEMY</t>
  </si>
  <si>
    <t>ELAINE ALEXANDER</t>
  </si>
  <si>
    <t>07588661904</t>
  </si>
  <si>
    <t>3-17 CLIFTONVILLE ROAD</t>
  </si>
  <si>
    <t>BELFAST</t>
  </si>
  <si>
    <t>ailsaview@aol.com</t>
  </si>
  <si>
    <t>BT14 6JL</t>
  </si>
  <si>
    <t>HURSON</t>
  </si>
  <si>
    <t>LUI</t>
  </si>
  <si>
    <t>PURDY</t>
  </si>
  <si>
    <t>FINN</t>
  </si>
  <si>
    <t>OCALLAGHAN</t>
  </si>
  <si>
    <t>PHILIP</t>
  </si>
  <si>
    <t>GOURLEY</t>
  </si>
  <si>
    <t>LORCAN</t>
  </si>
  <si>
    <t>SINEAD</t>
  </si>
  <si>
    <t>PARKES</t>
  </si>
  <si>
    <t>ZOE</t>
  </si>
  <si>
    <t>BAIRD</t>
  </si>
  <si>
    <t>KATIE</t>
  </si>
  <si>
    <t>TBC</t>
  </si>
  <si>
    <t xml:space="preserve">competitors[1]=new Array(0,'HURSON','LUI','31318134','M','06/05/2000');
competitors[2]=new Array(0,'PURDY','FINN','31279740','M','04/09/1999');
competitors[3]=new Array(0,'OCALLAGHAN','PHILIP','31353560','M','22/07/2000');
competitors[4]=new Array(0,'GOURLEY','LORCAN','31350018','M','07/06/2001');
competitors[5]=new Array(0,'GOURLEY','SINEAD','31318133','F','22/09/1999');
competitors[6]=new Array(0,'PARKES','ZOE','31350019','F','12/05/2000');
competitors[7]=new Array(0,'BAIRD','KATIE','31353559','F','28/08/2000');
competitors[8]=new Array(0,'TBC','TBC','1','M','01/01/1990');
</t>
  </si>
  <si>
    <t>SexAge</t>
  </si>
  <si>
    <t>Code</t>
  </si>
  <si>
    <t>RB</t>
  </si>
  <si>
    <t>JB</t>
  </si>
  <si>
    <t>SB</t>
  </si>
  <si>
    <t>SG</t>
  </si>
  <si>
    <t>JG</t>
  </si>
  <si>
    <t>RG</t>
  </si>
  <si>
    <t>A</t>
  </si>
  <si>
    <t>B</t>
  </si>
  <si>
    <t xml:space="preserve">ropes[1]=new Array(1,1,21,'SB',14);
ropes[2]=new Array(2,2,21,'SB',14);
ropes[3]=new Array(3,3,21,'SB',20);
ropes[4]=new Array(4,4,28,'JB',20);
ropes[5]=new Array(5,5,21,'SG',16);
ropes[6]=new Array(6,6,21,'SG',18);
ropes[7]=new Array(7,7,21,'SG',18);
</t>
  </si>
  <si>
    <t xml:space="preserve">teams[1]=new Array('A',1,2,3,4,8,'SB',100);
teams[2]=new Array('A',1,2,3,4,9,'SB',119);
teams[3]=new Array('A',1,2,3,4,10,'SB',110);
teams[4]=new Array('B',7,6,5,8,8,'SG',118);
teams[5]=new Array('B',7,6,5,8,9,'SG',142);
teams[6]=new Array('B',7,6,5,8,10,'SG',125);
</t>
  </si>
  <si>
    <t xml:space="preserve">solos[1]=new Array(1,12,'SB',65);
solos[2]=new Array(1,1,'M',135);
solos[3]=new Array(1,4,'SB',65);
solos[4]=new Array(1,2,'SB',36);
solos[5]=new Array(1,5,'SB',65);
solos[6]=new Array(2,12,'SB',64);
solos[7]=new Array(2,1,'M',134);
solos[8]=new Array(2,4,'SB',65);
solos[9]=new Array(2,2,'SB',36);
solos[10]=new Array(2,5,'SB',65);
solos[11]=new Array(3,12,'SB',66);
solos[12]=new Array(3,4,'SB',70);
solos[13]=new Array(3,2,'SB',40);
solos[14]=new Array(3,5,'SB',70);
solos[15]=new Array(4,12,'JB',66);
solos[16]=new Array(4,1,'SB',136);
solos[17]=new Array(4,4,'JB',70);
solos[18]=new Array(4,2,'JB',40);
solos[19]=new Array(5,12,'SG',68);
solos[20]=new Array(5,1,'F',138);
solos[21]=new Array(5,4,'SG',70);
solos[22]=new Array(5,2,'SG',44.8);
solos[23]=new Array(5,5,'SG',70);
solos[24]=new Array(6,12,'SG',72);
solos[25]=new Array(6,1,'F',150);
solos[26]=new Array(6,4,'SG',80);
solos[27]=new Array(6,2,'SG',47);
solos[28]=new Array(6,5,'SG',80);
solos[29]=new Array(7,12,'SG',70);
solos[30]=new Array(7,1,'F',145);
solos[31]=new Array(7,4,'SG',80);
solos[32]=new Array(7,2,'SG',48);
solos[33]=new Array(7,5,'SG',80);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</si>
</sst>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6">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applyAlignment="1">
      <alignment wrapText="1"/>
    </xf>
    <xf numFmtId="0" fontId="0" fillId="0" borderId="1" xfId="0" applyFill="1" applyBorder="1"/>
    <xf numFmtId="0" fontId="0" fillId="2" borderId="1" xfId="0" applyFill="1" applyBorder="1"/>
    <xf numFmtId="0" fontId="0" fillId="0" borderId="0" xfId="0" applyNumberFormat="1"/>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9"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117</v>
      </c>
      <c r="M18" t="s">
        <v>118</v>
      </c>
    </row>
    <row r="19" spans="1:16" x14ac:dyDescent="0.25">
      <c r="A19" s="4"/>
      <c r="B19" s="4"/>
      <c r="C19" s="4"/>
      <c r="D19" s="4"/>
      <c r="E19" s="4"/>
      <c r="F19" s="4"/>
      <c r="G19" s="4"/>
      <c r="K19" s="74"/>
      <c r="L19" s="74" t="str">
        <f>C8</f>
        <v>Rookie</v>
      </c>
      <c r="M19" s="74" t="str">
        <f t="shared" ref="M19:P19" si="0">D8</f>
        <v>Junior</v>
      </c>
      <c r="N19" s="74" t="str">
        <f t="shared" si="0"/>
        <v>Senior</v>
      </c>
      <c r="O19" s="74" t="str">
        <f t="shared" si="0"/>
        <v>Open</v>
      </c>
      <c r="P19" s="74">
        <f t="shared" si="0"/>
        <v>0</v>
      </c>
    </row>
    <row r="20" spans="1:16" x14ac:dyDescent="0.25">
      <c r="A20" s="4"/>
      <c r="B20" s="4"/>
      <c r="C20" s="4"/>
      <c r="D20" s="4"/>
      <c r="E20" s="4"/>
      <c r="F20" s="4"/>
      <c r="G20" s="4"/>
      <c r="K20" s="74" t="str">
        <f>L7</f>
        <v>M</v>
      </c>
      <c r="L20" s="4" t="s">
        <v>119</v>
      </c>
      <c r="M20" s="75" t="s">
        <v>120</v>
      </c>
      <c r="N20" s="75" t="s">
        <v>121</v>
      </c>
      <c r="O20" s="75" t="s">
        <v>33</v>
      </c>
      <c r="P20" s="75"/>
    </row>
    <row r="21" spans="1:16" x14ac:dyDescent="0.25">
      <c r="A21" s="4"/>
      <c r="B21" s="4"/>
      <c r="C21" s="4"/>
      <c r="D21" s="4"/>
      <c r="E21" s="4"/>
      <c r="F21" s="4"/>
      <c r="G21" s="4"/>
      <c r="K21" s="74" t="str">
        <f t="shared" ref="K21:K26" si="1">L8</f>
        <v>F</v>
      </c>
      <c r="L21" s="4" t="s">
        <v>124</v>
      </c>
      <c r="M21" s="75" t="s">
        <v>123</v>
      </c>
      <c r="N21" s="75" t="s">
        <v>122</v>
      </c>
      <c r="O21" s="75" t="s">
        <v>36</v>
      </c>
      <c r="P21" s="75"/>
    </row>
    <row r="22" spans="1:16" x14ac:dyDescent="0.25">
      <c r="A22" s="4"/>
      <c r="B22" s="4"/>
      <c r="C22" s="4"/>
      <c r="D22" s="4"/>
      <c r="E22" s="4"/>
      <c r="F22" s="4"/>
      <c r="G22" s="4"/>
      <c r="K22" s="74">
        <f t="shared" si="1"/>
        <v>0</v>
      </c>
      <c r="L22" s="4"/>
      <c r="M22" s="75"/>
      <c r="N22" s="75"/>
      <c r="O22" s="75"/>
      <c r="P22" s="75"/>
    </row>
    <row r="23" spans="1:16" x14ac:dyDescent="0.25">
      <c r="A23" s="4"/>
      <c r="B23" s="4"/>
      <c r="C23" s="4"/>
      <c r="D23" s="4"/>
      <c r="E23" s="4"/>
      <c r="F23" s="4"/>
      <c r="G23" s="4"/>
      <c r="K23" s="74">
        <f t="shared" si="1"/>
        <v>0</v>
      </c>
      <c r="L23" s="75"/>
      <c r="M23" s="75"/>
      <c r="N23" s="75"/>
      <c r="O23" s="75"/>
      <c r="P23" s="75"/>
    </row>
    <row r="24" spans="1:16" x14ac:dyDescent="0.25">
      <c r="A24" s="4"/>
      <c r="B24" s="4"/>
      <c r="C24" s="4"/>
      <c r="D24" s="4"/>
      <c r="E24" s="4"/>
      <c r="F24" s="4"/>
      <c r="G24" s="4"/>
      <c r="K24" s="74">
        <f t="shared" si="1"/>
        <v>0</v>
      </c>
      <c r="L24" s="4"/>
      <c r="M24" s="75"/>
      <c r="N24" s="75"/>
      <c r="O24" s="75"/>
      <c r="P24" s="75"/>
    </row>
    <row r="25" spans="1:16" x14ac:dyDescent="0.25">
      <c r="K25" s="74">
        <f t="shared" si="1"/>
        <v>0</v>
      </c>
      <c r="L25" s="4"/>
      <c r="M25" s="75"/>
      <c r="N25" s="75"/>
      <c r="O25" s="75"/>
      <c r="P25" s="75"/>
    </row>
    <row r="26" spans="1:16" x14ac:dyDescent="0.25">
      <c r="A26" t="s">
        <v>15</v>
      </c>
      <c r="K26" s="74">
        <f t="shared" si="1"/>
        <v>0</v>
      </c>
      <c r="L26" s="4"/>
      <c r="M26" s="75"/>
      <c r="N26" s="75"/>
      <c r="O26" s="75"/>
      <c r="P26" s="75"/>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7" workbookViewId="0">
      <selection activeCell="I14" sqref="I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5" t="s">
        <v>45</v>
      </c>
      <c r="N2" s="195"/>
      <c r="O2" s="196"/>
      <c r="P2" s="197">
        <v>42277</v>
      </c>
      <c r="Q2" s="198"/>
      <c r="R2" s="199"/>
    </row>
    <row r="3" spans="2:21" ht="7.5" customHeight="1" thickBot="1" x14ac:dyDescent="0.3"/>
    <row r="4" spans="2:21" ht="16.5" thickBot="1" x14ac:dyDescent="0.3">
      <c r="M4" s="195" t="s">
        <v>46</v>
      </c>
      <c r="N4" s="195"/>
      <c r="O4" s="200"/>
      <c r="P4" s="201">
        <f ca="1">P2-TODAY()</f>
        <v>-4</v>
      </c>
      <c r="Q4" s="202"/>
      <c r="R4" s="203"/>
    </row>
    <row r="5" spans="2:21" ht="20.25" x14ac:dyDescent="0.3">
      <c r="B5" s="204" t="s">
        <v>47</v>
      </c>
      <c r="C5" s="204"/>
      <c r="D5" s="204"/>
      <c r="E5" s="204"/>
      <c r="F5" s="204"/>
      <c r="G5" s="204"/>
      <c r="H5" s="204"/>
      <c r="I5" s="204"/>
      <c r="J5" s="204"/>
      <c r="K5" s="204"/>
      <c r="L5" s="204"/>
      <c r="P5" s="32"/>
    </row>
    <row r="6" spans="2:21" x14ac:dyDescent="0.25">
      <c r="B6" s="33" t="s">
        <v>48</v>
      </c>
    </row>
    <row r="7" spans="2:21" ht="3.75" customHeight="1" thickBot="1" x14ac:dyDescent="0.3"/>
    <row r="8" spans="2:21" x14ac:dyDescent="0.25">
      <c r="B8" s="34" t="s">
        <v>49</v>
      </c>
      <c r="P8" s="138"/>
      <c r="Q8" s="139"/>
      <c r="R8" s="139"/>
      <c r="S8" s="139"/>
      <c r="T8" s="139"/>
      <c r="U8" s="140"/>
    </row>
    <row r="9" spans="2:21" ht="3.75" customHeight="1" thickBot="1" x14ac:dyDescent="0.3">
      <c r="B9" s="35"/>
      <c r="P9" s="141"/>
      <c r="Q9" s="142"/>
      <c r="R9" s="142"/>
      <c r="S9" s="142"/>
      <c r="T9" s="142"/>
      <c r="U9" s="143"/>
    </row>
    <row r="10" spans="2:21" ht="15.75" thickBot="1" x14ac:dyDescent="0.3">
      <c r="B10" s="36" t="s">
        <v>50</v>
      </c>
      <c r="P10" s="172" t="s">
        <v>51</v>
      </c>
      <c r="Q10" s="173"/>
      <c r="R10" s="173"/>
      <c r="S10" s="173"/>
      <c r="T10" s="173"/>
      <c r="U10" s="174"/>
    </row>
    <row r="11" spans="2:21" ht="3.75" customHeight="1" thickBot="1" x14ac:dyDescent="0.3">
      <c r="P11" s="37"/>
      <c r="Q11" s="38"/>
      <c r="R11" s="38"/>
      <c r="S11" s="38"/>
      <c r="T11" s="38"/>
      <c r="U11" s="39"/>
    </row>
    <row r="12" spans="2:21" ht="15.75" customHeight="1" x14ac:dyDescent="0.25">
      <c r="B12" s="175" t="s">
        <v>52</v>
      </c>
      <c r="C12" s="175"/>
      <c r="D12" s="175"/>
      <c r="E12" s="175"/>
      <c r="F12" s="175"/>
      <c r="G12" s="175"/>
      <c r="H12" s="175"/>
      <c r="J12" s="176" t="s">
        <v>53</v>
      </c>
      <c r="K12" s="176"/>
      <c r="L12" s="176"/>
      <c r="M12" s="176"/>
      <c r="N12" s="176"/>
      <c r="P12" s="177" t="s">
        <v>54</v>
      </c>
      <c r="Q12" s="178"/>
      <c r="R12" s="178"/>
      <c r="S12" s="178"/>
      <c r="T12" s="178"/>
      <c r="U12" s="179"/>
    </row>
    <row r="13" spans="2:21" ht="4.5" customHeight="1" thickBot="1" x14ac:dyDescent="0.3">
      <c r="J13" s="27"/>
      <c r="K13" s="27"/>
      <c r="L13" s="27"/>
      <c r="M13" s="27"/>
      <c r="N13" s="27"/>
      <c r="P13" s="180"/>
      <c r="Q13" s="181"/>
      <c r="R13" s="181"/>
      <c r="S13" s="181"/>
      <c r="T13" s="181"/>
      <c r="U13" s="182"/>
    </row>
    <row r="14" spans="2:21" ht="15.75" customHeight="1" thickBot="1" x14ac:dyDescent="0.3">
      <c r="B14" s="186" t="s">
        <v>55</v>
      </c>
      <c r="C14" s="187"/>
      <c r="D14" s="188"/>
      <c r="E14" s="189" t="s">
        <v>95</v>
      </c>
      <c r="F14" s="190"/>
      <c r="G14" s="190"/>
      <c r="H14" s="191"/>
      <c r="J14" s="192" t="s">
        <v>56</v>
      </c>
      <c r="K14" s="193"/>
      <c r="L14" s="194"/>
      <c r="M14" s="87">
        <f>(COUNTIF(processing_ind!E7:E151,3)+COUNTIF(processing_ind!E7:E151,4))*20+COUNTIF(processing_ind!E7:E151,2)*15</f>
        <v>155</v>
      </c>
      <c r="N14" s="88"/>
      <c r="P14" s="180"/>
      <c r="Q14" s="181"/>
      <c r="R14" s="181"/>
      <c r="S14" s="181"/>
      <c r="T14" s="181"/>
      <c r="U14" s="182"/>
    </row>
    <row r="15" spans="2:21" ht="3.75" customHeight="1" thickBot="1" x14ac:dyDescent="0.3">
      <c r="B15" s="40"/>
      <c r="C15" s="40"/>
      <c r="D15" s="40"/>
      <c r="E15" s="40"/>
      <c r="F15" s="40"/>
      <c r="G15" s="40"/>
      <c r="H15" s="40"/>
      <c r="J15" s="69"/>
      <c r="K15" s="69"/>
      <c r="L15" s="69"/>
      <c r="M15" s="69"/>
      <c r="N15" s="27"/>
      <c r="P15" s="180"/>
      <c r="Q15" s="181"/>
      <c r="R15" s="181"/>
      <c r="S15" s="181"/>
      <c r="T15" s="181"/>
      <c r="U15" s="182"/>
    </row>
    <row r="16" spans="2:21" ht="15.75" customHeight="1" thickBot="1" x14ac:dyDescent="0.3">
      <c r="B16" s="77" t="s">
        <v>57</v>
      </c>
      <c r="C16" s="96"/>
      <c r="D16" s="78"/>
      <c r="E16" s="84">
        <v>10001715</v>
      </c>
      <c r="F16" s="85"/>
      <c r="G16" s="85"/>
      <c r="H16" s="86"/>
      <c r="I16" s="41"/>
      <c r="J16" s="70" t="s">
        <v>58</v>
      </c>
      <c r="K16" s="71"/>
      <c r="L16" s="72"/>
      <c r="M16" s="87">
        <f>(COUNTIF(Entry_Team!E4:E152,"F")+COUNTIF(Entry_Team!E4:E152,"M"))*20</f>
        <v>40</v>
      </c>
      <c r="N16" s="88"/>
      <c r="P16" s="183"/>
      <c r="Q16" s="184"/>
      <c r="R16" s="184"/>
      <c r="S16" s="184"/>
      <c r="T16" s="184"/>
      <c r="U16" s="185"/>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7" t="s">
        <v>59</v>
      </c>
      <c r="C18" s="96"/>
      <c r="D18" s="78"/>
      <c r="E18" s="84" t="s">
        <v>96</v>
      </c>
      <c r="F18" s="85"/>
      <c r="G18" s="85"/>
      <c r="H18" s="86"/>
      <c r="J18" s="149" t="s">
        <v>60</v>
      </c>
      <c r="K18" s="150"/>
      <c r="L18" s="151"/>
      <c r="M18" s="152">
        <f>SUM(M14:N16)</f>
        <v>195</v>
      </c>
      <c r="N18" s="153"/>
      <c r="P18" s="154" t="s">
        <v>61</v>
      </c>
      <c r="Q18" s="155"/>
      <c r="R18" s="155"/>
      <c r="S18" s="155"/>
      <c r="T18" s="155"/>
      <c r="U18" s="156"/>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77" t="s">
        <v>62</v>
      </c>
      <c r="C20" s="96"/>
      <c r="D20" s="96"/>
      <c r="E20" s="78"/>
      <c r="F20" s="157" t="s">
        <v>97</v>
      </c>
      <c r="G20" s="158"/>
      <c r="H20" s="159"/>
      <c r="J20" s="160" t="s">
        <v>63</v>
      </c>
      <c r="K20" s="161"/>
      <c r="L20" s="161"/>
      <c r="M20" s="161"/>
      <c r="N20" s="162"/>
      <c r="O20" s="44"/>
      <c r="P20" s="169" t="s">
        <v>64</v>
      </c>
      <c r="Q20" s="170"/>
      <c r="R20" s="170"/>
      <c r="S20" s="170"/>
      <c r="T20" s="170"/>
      <c r="U20" s="171"/>
    </row>
    <row r="21" spans="1:23" ht="3.75" customHeight="1" thickBot="1" x14ac:dyDescent="0.3">
      <c r="B21" s="16"/>
      <c r="C21" s="40"/>
      <c r="D21" s="40"/>
      <c r="E21" s="40"/>
      <c r="F21" s="40"/>
      <c r="G21" s="40"/>
      <c r="H21" s="40"/>
      <c r="J21" s="163"/>
      <c r="K21" s="164"/>
      <c r="L21" s="164"/>
      <c r="M21" s="164"/>
      <c r="N21" s="165"/>
      <c r="O21" s="44"/>
      <c r="P21" s="37"/>
      <c r="Q21" s="38"/>
      <c r="R21" s="38"/>
      <c r="S21" s="38"/>
      <c r="T21" s="38"/>
      <c r="U21" s="39"/>
    </row>
    <row r="22" spans="1:23" ht="15.75" customHeight="1" thickBot="1" x14ac:dyDescent="0.3">
      <c r="B22" s="77" t="s">
        <v>65</v>
      </c>
      <c r="C22" s="78"/>
      <c r="D22" s="117" t="s">
        <v>95</v>
      </c>
      <c r="E22" s="117"/>
      <c r="F22" s="117"/>
      <c r="G22" s="117"/>
      <c r="H22" s="118"/>
      <c r="J22" s="163"/>
      <c r="K22" s="164"/>
      <c r="L22" s="164"/>
      <c r="M22" s="164"/>
      <c r="N22" s="165"/>
      <c r="P22" s="107" t="s">
        <v>66</v>
      </c>
      <c r="Q22" s="108"/>
      <c r="R22" s="108"/>
      <c r="S22" s="108"/>
      <c r="T22" s="108"/>
      <c r="U22" s="109"/>
      <c r="W22" s="45"/>
    </row>
    <row r="23" spans="1:23" ht="3.75" customHeight="1" thickBot="1" x14ac:dyDescent="0.3">
      <c r="B23" s="40"/>
      <c r="C23" s="40"/>
      <c r="D23" s="40"/>
      <c r="E23" s="40"/>
      <c r="F23" s="40"/>
      <c r="G23" s="40"/>
      <c r="H23" s="40"/>
      <c r="J23" s="163"/>
      <c r="K23" s="164"/>
      <c r="L23" s="164"/>
      <c r="M23" s="164"/>
      <c r="N23" s="165"/>
      <c r="P23" s="110"/>
      <c r="Q23" s="111"/>
      <c r="R23" s="111"/>
      <c r="S23" s="111"/>
      <c r="T23" s="111"/>
      <c r="U23" s="112"/>
    </row>
    <row r="24" spans="1:23" ht="15.75" customHeight="1" thickBot="1" x14ac:dyDescent="0.3">
      <c r="B24" s="116" t="s">
        <v>98</v>
      </c>
      <c r="C24" s="117"/>
      <c r="D24" s="117"/>
      <c r="E24" s="117"/>
      <c r="F24" s="117"/>
      <c r="G24" s="117"/>
      <c r="H24" s="118"/>
      <c r="I24" s="41"/>
      <c r="J24" s="163"/>
      <c r="K24" s="164"/>
      <c r="L24" s="164"/>
      <c r="M24" s="164"/>
      <c r="N24" s="165"/>
      <c r="P24" s="110"/>
      <c r="Q24" s="111"/>
      <c r="R24" s="111"/>
      <c r="S24" s="111"/>
      <c r="T24" s="111"/>
      <c r="U24" s="112"/>
    </row>
    <row r="25" spans="1:23" ht="3" customHeight="1" thickBot="1" x14ac:dyDescent="0.3">
      <c r="B25" s="40"/>
      <c r="C25" s="40"/>
      <c r="D25" s="40"/>
      <c r="E25" s="40"/>
      <c r="F25" s="40"/>
      <c r="G25" s="40"/>
      <c r="H25" s="40"/>
      <c r="J25" s="163"/>
      <c r="K25" s="164"/>
      <c r="L25" s="164"/>
      <c r="M25" s="164"/>
      <c r="N25" s="165"/>
      <c r="P25" s="110"/>
      <c r="Q25" s="111"/>
      <c r="R25" s="111"/>
      <c r="S25" s="111"/>
      <c r="T25" s="111"/>
      <c r="U25" s="112"/>
    </row>
    <row r="26" spans="1:23" ht="16.5" customHeight="1" thickBot="1" x14ac:dyDescent="0.3">
      <c r="B26" s="116" t="s">
        <v>99</v>
      </c>
      <c r="C26" s="117"/>
      <c r="D26" s="117"/>
      <c r="E26" s="117"/>
      <c r="F26" s="117"/>
      <c r="G26" s="117"/>
      <c r="H26" s="118"/>
      <c r="I26" s="41"/>
      <c r="J26" s="166"/>
      <c r="K26" s="167"/>
      <c r="L26" s="167"/>
      <c r="M26" s="167"/>
      <c r="N26" s="168"/>
      <c r="P26" s="110"/>
      <c r="Q26" s="111"/>
      <c r="R26" s="111"/>
      <c r="S26" s="111"/>
      <c r="T26" s="111"/>
      <c r="U26" s="112"/>
    </row>
    <row r="27" spans="1:23" ht="3.75" customHeight="1" thickBot="1" x14ac:dyDescent="0.3">
      <c r="P27" s="110"/>
      <c r="Q27" s="111"/>
      <c r="R27" s="111"/>
      <c r="S27" s="111"/>
      <c r="T27" s="111"/>
      <c r="U27" s="112"/>
    </row>
    <row r="28" spans="1:23" ht="15.75" customHeight="1" thickBot="1" x14ac:dyDescent="0.3">
      <c r="A28" s="46"/>
      <c r="B28" s="77" t="s">
        <v>67</v>
      </c>
      <c r="C28" s="78"/>
      <c r="D28" s="119" t="s">
        <v>101</v>
      </c>
      <c r="E28" s="119"/>
      <c r="F28" s="119"/>
      <c r="G28" s="119"/>
      <c r="H28" s="119"/>
      <c r="I28" s="47"/>
      <c r="J28" s="120" t="s">
        <v>68</v>
      </c>
      <c r="K28" s="121"/>
      <c r="L28" s="121"/>
      <c r="M28" s="121"/>
      <c r="N28" s="122"/>
      <c r="P28" s="113"/>
      <c r="Q28" s="114"/>
      <c r="R28" s="114"/>
      <c r="S28" s="114"/>
      <c r="T28" s="114"/>
      <c r="U28" s="115"/>
    </row>
    <row r="29" spans="1:23" ht="3.75" customHeight="1" thickBot="1" x14ac:dyDescent="0.3">
      <c r="C29" s="48"/>
      <c r="I29" s="49"/>
      <c r="J29" s="123"/>
      <c r="K29" s="124"/>
      <c r="L29" s="124"/>
      <c r="M29" s="124"/>
      <c r="N29" s="125"/>
      <c r="P29" s="129"/>
      <c r="Q29" s="130"/>
      <c r="R29" s="130"/>
      <c r="S29" s="130"/>
      <c r="T29" s="130"/>
      <c r="U29" s="131"/>
    </row>
    <row r="30" spans="1:23" ht="15.75" customHeight="1" thickBot="1" x14ac:dyDescent="0.3">
      <c r="B30" s="77" t="s">
        <v>69</v>
      </c>
      <c r="C30" s="78"/>
      <c r="D30" s="135" t="s">
        <v>100</v>
      </c>
      <c r="E30" s="136"/>
      <c r="F30" s="136"/>
      <c r="G30" s="136"/>
      <c r="H30" s="137"/>
      <c r="I30" s="47"/>
      <c r="J30" s="126"/>
      <c r="K30" s="127"/>
      <c r="L30" s="127"/>
      <c r="M30" s="127"/>
      <c r="N30" s="128"/>
      <c r="P30" s="132"/>
      <c r="Q30" s="133"/>
      <c r="R30" s="133"/>
      <c r="S30" s="133"/>
      <c r="T30" s="133"/>
      <c r="U30" s="134"/>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4" t="s">
        <v>72</v>
      </c>
      <c r="C36" s="144"/>
      <c r="D36" s="144"/>
      <c r="E36" s="144"/>
      <c r="F36" s="144"/>
      <c r="G36" s="144"/>
      <c r="H36" s="144"/>
      <c r="I36" s="144"/>
      <c r="J36" s="144"/>
      <c r="K36" s="144"/>
      <c r="L36" s="145"/>
      <c r="M36" s="146" t="s">
        <v>73</v>
      </c>
      <c r="N36" s="144"/>
      <c r="O36" s="144"/>
      <c r="P36" s="144"/>
      <c r="Q36" s="144"/>
      <c r="R36" s="144"/>
      <c r="S36" s="144"/>
      <c r="T36" s="144"/>
      <c r="U36" s="144"/>
      <c r="V36" s="59"/>
    </row>
    <row r="37" spans="1:22" ht="15.75" customHeight="1" thickBot="1" x14ac:dyDescent="0.3">
      <c r="A37" s="58"/>
      <c r="B37" s="144"/>
      <c r="C37" s="144"/>
      <c r="D37" s="144"/>
      <c r="E37" s="144"/>
      <c r="F37" s="144"/>
      <c r="G37" s="144"/>
      <c r="H37" s="144"/>
      <c r="I37" s="144"/>
      <c r="J37" s="144"/>
      <c r="K37" s="144"/>
      <c r="L37" s="145"/>
      <c r="M37" s="146"/>
      <c r="N37" s="144"/>
      <c r="O37" s="144"/>
      <c r="P37" s="144"/>
      <c r="Q37" s="144"/>
      <c r="R37" s="144"/>
      <c r="S37" s="144"/>
      <c r="T37" s="144"/>
      <c r="U37" s="144"/>
      <c r="V37" s="59"/>
    </row>
    <row r="38" spans="1:22" ht="15.75" customHeight="1" thickBot="1" x14ac:dyDescent="0.3">
      <c r="A38" s="58"/>
      <c r="B38" s="144"/>
      <c r="C38" s="144"/>
      <c r="D38" s="144"/>
      <c r="E38" s="144"/>
      <c r="F38" s="144"/>
      <c r="G38" s="144"/>
      <c r="H38" s="144"/>
      <c r="I38" s="144"/>
      <c r="J38" s="144"/>
      <c r="K38" s="144"/>
      <c r="L38" s="145"/>
      <c r="M38" s="146" t="s">
        <v>74</v>
      </c>
      <c r="N38" s="144"/>
      <c r="O38" s="144"/>
      <c r="P38" s="144"/>
      <c r="Q38" s="144"/>
      <c r="R38" s="144"/>
      <c r="S38" s="145"/>
      <c r="T38" s="147"/>
      <c r="U38" s="148"/>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92" t="s">
        <v>75</v>
      </c>
      <c r="C40" s="92"/>
      <c r="D40" s="92"/>
      <c r="E40" s="92"/>
      <c r="F40" s="92"/>
      <c r="G40" s="92"/>
      <c r="H40" s="92"/>
      <c r="I40" s="92"/>
      <c r="J40" s="92"/>
      <c r="K40" s="92"/>
      <c r="L40" s="92"/>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6" t="s">
        <v>76</v>
      </c>
      <c r="C42" s="106"/>
      <c r="D42" s="106"/>
      <c r="E42" s="106"/>
      <c r="F42" s="106"/>
      <c r="G42" s="106"/>
      <c r="H42" s="106"/>
      <c r="I42" s="106"/>
      <c r="J42" s="106"/>
      <c r="K42" s="106"/>
      <c r="L42" s="45"/>
      <c r="M42" s="106" t="s">
        <v>77</v>
      </c>
      <c r="N42" s="106"/>
      <c r="O42" s="106"/>
      <c r="P42" s="106"/>
      <c r="Q42" s="106"/>
      <c r="R42" s="106"/>
      <c r="S42" s="106"/>
      <c r="T42" s="106"/>
      <c r="U42" s="106"/>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93" t="s">
        <v>78</v>
      </c>
      <c r="C44" s="94"/>
      <c r="D44" s="95"/>
      <c r="E44" s="79" t="s">
        <v>96</v>
      </c>
      <c r="F44" s="80"/>
      <c r="G44" s="80"/>
      <c r="H44" s="80"/>
      <c r="I44" s="80"/>
      <c r="J44" s="80"/>
      <c r="K44" s="81"/>
      <c r="L44" s="45"/>
      <c r="M44" s="77" t="s">
        <v>78</v>
      </c>
      <c r="N44" s="96"/>
      <c r="O44" s="96"/>
      <c r="P44" s="78"/>
      <c r="Q44" s="84"/>
      <c r="R44" s="85"/>
      <c r="S44" s="85"/>
      <c r="T44" s="85"/>
      <c r="U44" s="86"/>
      <c r="V44" s="59"/>
    </row>
    <row r="45" spans="1:22" ht="3" customHeight="1" thickBot="1" x14ac:dyDescent="0.3">
      <c r="A45" s="58"/>
      <c r="B45" s="16"/>
      <c r="C45" s="16"/>
      <c r="D45" s="16"/>
      <c r="E45" s="16"/>
      <c r="F45" s="16"/>
      <c r="G45" s="16"/>
      <c r="H45" s="45"/>
      <c r="I45" s="45"/>
      <c r="J45" s="16"/>
      <c r="K45" s="16"/>
      <c r="L45" s="16"/>
      <c r="M45" s="16"/>
      <c r="N45" s="16"/>
      <c r="O45" s="16"/>
      <c r="P45" s="16"/>
      <c r="Q45" s="97"/>
      <c r="R45" s="98"/>
      <c r="S45" s="98"/>
      <c r="T45" s="98"/>
      <c r="U45" s="99"/>
      <c r="V45" s="59"/>
    </row>
    <row r="46" spans="1:22" ht="15.75" thickBot="1" x14ac:dyDescent="0.3">
      <c r="A46" s="58"/>
      <c r="B46" s="93" t="s">
        <v>62</v>
      </c>
      <c r="C46" s="94"/>
      <c r="D46" s="95"/>
      <c r="E46" s="103" t="s">
        <v>97</v>
      </c>
      <c r="F46" s="104"/>
      <c r="G46" s="104"/>
      <c r="H46" s="104"/>
      <c r="I46" s="104"/>
      <c r="J46" s="104"/>
      <c r="K46" s="105"/>
      <c r="L46" s="45"/>
      <c r="M46" s="77" t="s">
        <v>62</v>
      </c>
      <c r="N46" s="96"/>
      <c r="O46" s="96"/>
      <c r="P46" s="78"/>
      <c r="Q46" s="100"/>
      <c r="R46" s="101"/>
      <c r="S46" s="101"/>
      <c r="T46" s="101"/>
      <c r="U46" s="102"/>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7" t="s">
        <v>65</v>
      </c>
      <c r="C48" s="78"/>
      <c r="D48" s="79" t="s">
        <v>98</v>
      </c>
      <c r="E48" s="80"/>
      <c r="F48" s="80"/>
      <c r="G48" s="80"/>
      <c r="H48" s="80"/>
      <c r="I48" s="80"/>
      <c r="J48" s="80"/>
      <c r="K48" s="81"/>
      <c r="L48" s="45"/>
      <c r="M48" s="77" t="s">
        <v>65</v>
      </c>
      <c r="N48" s="78"/>
      <c r="O48" s="89"/>
      <c r="P48" s="90"/>
      <c r="Q48" s="90"/>
      <c r="R48" s="90"/>
      <c r="S48" s="90"/>
      <c r="T48" s="90"/>
      <c r="U48" s="91"/>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9" t="s">
        <v>99</v>
      </c>
      <c r="C50" s="80"/>
      <c r="D50" s="80"/>
      <c r="E50" s="80"/>
      <c r="F50" s="80"/>
      <c r="G50" s="80"/>
      <c r="H50" s="80"/>
      <c r="I50" s="80"/>
      <c r="J50" s="80"/>
      <c r="K50" s="81"/>
      <c r="L50" s="45"/>
      <c r="M50" s="84"/>
      <c r="N50" s="85"/>
      <c r="O50" s="85"/>
      <c r="P50" s="85"/>
      <c r="Q50" s="85"/>
      <c r="R50" s="85"/>
      <c r="S50" s="85"/>
      <c r="T50" s="85"/>
      <c r="U50" s="86"/>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9"/>
      <c r="C52" s="80"/>
      <c r="D52" s="80"/>
      <c r="E52" s="80"/>
      <c r="F52" s="80"/>
      <c r="G52" s="80"/>
      <c r="H52" s="80"/>
      <c r="I52" s="80"/>
      <c r="J52" s="80"/>
      <c r="K52" s="81"/>
      <c r="L52" s="45"/>
      <c r="M52" s="84"/>
      <c r="N52" s="85"/>
      <c r="O52" s="85"/>
      <c r="P52" s="85"/>
      <c r="Q52" s="85"/>
      <c r="R52" s="85"/>
      <c r="S52" s="85"/>
      <c r="T52" s="85"/>
      <c r="U52" s="86"/>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7" t="s">
        <v>67</v>
      </c>
      <c r="C54" s="78"/>
      <c r="D54" s="79" t="s">
        <v>101</v>
      </c>
      <c r="E54" s="80"/>
      <c r="F54" s="80"/>
      <c r="G54" s="80"/>
      <c r="H54" s="80"/>
      <c r="I54" s="80"/>
      <c r="J54" s="80"/>
      <c r="K54" s="81"/>
      <c r="L54" s="45"/>
      <c r="M54" s="82" t="s">
        <v>67</v>
      </c>
      <c r="N54" s="83"/>
      <c r="O54" s="84"/>
      <c r="P54" s="85"/>
      <c r="Q54" s="85"/>
      <c r="R54" s="85"/>
      <c r="S54" s="85"/>
      <c r="T54" s="85"/>
      <c r="U54" s="86"/>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7" t="s">
        <v>79</v>
      </c>
      <c r="C56" s="78"/>
      <c r="D56" s="79" t="s">
        <v>100</v>
      </c>
      <c r="E56" s="80"/>
      <c r="F56" s="80"/>
      <c r="G56" s="80"/>
      <c r="H56" s="80"/>
      <c r="I56" s="80"/>
      <c r="J56" s="80"/>
      <c r="K56" s="81"/>
      <c r="L56" s="45"/>
      <c r="M56" s="82" t="s">
        <v>79</v>
      </c>
      <c r="N56" s="83"/>
      <c r="O56" s="84"/>
      <c r="P56" s="85"/>
      <c r="Q56" s="85"/>
      <c r="R56" s="85"/>
      <c r="S56" s="85"/>
      <c r="T56" s="85"/>
      <c r="U56" s="86"/>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G8" sqref="G8"/>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102</v>
      </c>
      <c r="B8" s="4" t="s">
        <v>103</v>
      </c>
      <c r="C8" s="4">
        <v>31318134</v>
      </c>
      <c r="D8" s="4" t="s">
        <v>33</v>
      </c>
      <c r="E8" s="7">
        <v>36652</v>
      </c>
      <c r="F8" s="8">
        <f>IF(E8="","",DATEDIF(E8,setUp!$C$5,"Y"))</f>
        <v>15</v>
      </c>
      <c r="G8" s="29" t="s">
        <v>8</v>
      </c>
      <c r="H8" s="17">
        <v>7.5231481481481471E-4</v>
      </c>
      <c r="I8" s="17">
        <v>1.5624999999999999E-3</v>
      </c>
      <c r="J8" s="17">
        <v>7.5231481481481471E-4</v>
      </c>
      <c r="K8" s="17">
        <v>4.1666666666666669E-4</v>
      </c>
      <c r="L8" s="17">
        <v>7.5231481481481471E-4</v>
      </c>
      <c r="M8" s="17"/>
      <c r="N8" s="17">
        <v>1.6203703703703703E-4</v>
      </c>
      <c r="O8" s="17"/>
      <c r="P8" s="17"/>
      <c r="Q8" s="17"/>
      <c r="R8" s="17"/>
      <c r="S8" s="17"/>
      <c r="T8" s="17"/>
      <c r="U8" s="28" t="str">
        <f ca="1">OFFSET(setUp!$B$8,0,processing_ind!D7)</f>
        <v>Senior</v>
      </c>
      <c r="V8" s="28" t="str">
        <f ca="1">OFFSET(setUp!$B$8,0,processing_ind!C7)</f>
        <v>Senior</v>
      </c>
    </row>
    <row r="9" spans="1:22" x14ac:dyDescent="0.25">
      <c r="A9" s="4" t="s">
        <v>104</v>
      </c>
      <c r="B9" s="4" t="s">
        <v>105</v>
      </c>
      <c r="C9" s="4">
        <v>31279740</v>
      </c>
      <c r="D9" s="4" t="s">
        <v>33</v>
      </c>
      <c r="E9" s="7">
        <v>36407</v>
      </c>
      <c r="F9" s="8">
        <f>IF(E9="","",DATEDIF(E9,setUp!$C$5,"Y"))</f>
        <v>16</v>
      </c>
      <c r="G9" s="29" t="s">
        <v>8</v>
      </c>
      <c r="H9" s="17">
        <v>7.407407407407407E-4</v>
      </c>
      <c r="I9" s="17">
        <v>1.5509259259259261E-3</v>
      </c>
      <c r="J9" s="17">
        <v>7.5231481481481471E-4</v>
      </c>
      <c r="K9" s="17">
        <v>4.1666666666666669E-4</v>
      </c>
      <c r="L9" s="17">
        <v>7.5231481481481471E-4</v>
      </c>
      <c r="M9" s="17"/>
      <c r="N9" s="17">
        <v>1.6203703703703703E-4</v>
      </c>
      <c r="O9" s="17"/>
      <c r="P9" s="17"/>
      <c r="Q9" s="17"/>
      <c r="R9" s="17"/>
      <c r="S9" s="17"/>
      <c r="T9" s="17"/>
      <c r="U9" s="28" t="str">
        <f ca="1">OFFSET(setUp!$B$8,0,processing_ind!D8)</f>
        <v>Senior</v>
      </c>
      <c r="V9" s="28" t="str">
        <f ca="1">OFFSET(setUp!$B$8,0,processing_ind!C8)</f>
        <v>Senior</v>
      </c>
    </row>
    <row r="10" spans="1:22" x14ac:dyDescent="0.25">
      <c r="A10" s="4" t="s">
        <v>106</v>
      </c>
      <c r="B10" s="4" t="s">
        <v>107</v>
      </c>
      <c r="C10" s="4">
        <v>31353560</v>
      </c>
      <c r="D10" s="4" t="s">
        <v>33</v>
      </c>
      <c r="E10" s="7">
        <v>36729</v>
      </c>
      <c r="F10" s="8">
        <f>IF(E10="","",DATEDIF(E10,setUp!$C$5,"Y"))</f>
        <v>15</v>
      </c>
      <c r="G10" s="29" t="s">
        <v>8</v>
      </c>
      <c r="H10" s="17">
        <v>7.6388888888888893E-4</v>
      </c>
      <c r="I10" s="17"/>
      <c r="J10" s="17">
        <v>8.1018518518518516E-4</v>
      </c>
      <c r="K10" s="17">
        <v>4.6296296296296293E-4</v>
      </c>
      <c r="L10" s="17">
        <v>8.1018518518518516E-4</v>
      </c>
      <c r="M10" s="17"/>
      <c r="N10" s="17">
        <v>2.3148148148148146E-4</v>
      </c>
      <c r="O10" s="17"/>
      <c r="P10" s="17"/>
      <c r="Q10" s="17"/>
      <c r="R10" s="17"/>
      <c r="S10" s="17"/>
      <c r="T10" s="17"/>
      <c r="U10" s="28" t="str">
        <f ca="1">OFFSET(setUp!$B$8,0,processing_ind!D9)</f>
        <v>Senior</v>
      </c>
      <c r="V10" s="28" t="str">
        <f ca="1">OFFSET(setUp!$B$8,0,processing_ind!C9)</f>
        <v>Senior</v>
      </c>
    </row>
    <row r="11" spans="1:22" x14ac:dyDescent="0.25">
      <c r="A11" s="4" t="s">
        <v>108</v>
      </c>
      <c r="B11" s="4" t="s">
        <v>109</v>
      </c>
      <c r="C11" s="4">
        <v>31350018</v>
      </c>
      <c r="D11" s="4" t="s">
        <v>33</v>
      </c>
      <c r="E11" s="7">
        <v>37049</v>
      </c>
      <c r="F11" s="8">
        <f>IF(E11="","",DATEDIF(E11,setUp!$C$5,"Y"))</f>
        <v>14</v>
      </c>
      <c r="G11" s="29" t="s">
        <v>7</v>
      </c>
      <c r="H11" s="17">
        <v>7.6388888888888893E-4</v>
      </c>
      <c r="I11" s="17">
        <v>1.5740740740740741E-3</v>
      </c>
      <c r="J11" s="17">
        <v>8.1018518518518516E-4</v>
      </c>
      <c r="K11" s="17">
        <v>4.6296296296296293E-4</v>
      </c>
      <c r="L11" s="17"/>
      <c r="M11" s="17">
        <v>2.3148148148148146E-4</v>
      </c>
      <c r="N11" s="17"/>
      <c r="O11" s="17"/>
      <c r="P11" s="17"/>
      <c r="Q11" s="17"/>
      <c r="R11" s="17"/>
      <c r="S11" s="17"/>
      <c r="T11" s="17"/>
      <c r="U11" s="28" t="str">
        <f ca="1">OFFSET(setUp!$B$8,0,processing_ind!D10)</f>
        <v>Junior</v>
      </c>
      <c r="V11" s="28" t="str">
        <f ca="1">OFFSET(setUp!$B$8,0,processing_ind!C10)</f>
        <v>Junior</v>
      </c>
    </row>
    <row r="12" spans="1:22" x14ac:dyDescent="0.25">
      <c r="A12" s="4" t="s">
        <v>108</v>
      </c>
      <c r="B12" s="4" t="s">
        <v>110</v>
      </c>
      <c r="C12" s="4">
        <v>31318133</v>
      </c>
      <c r="D12" s="4" t="s">
        <v>36</v>
      </c>
      <c r="E12" s="7">
        <v>36425</v>
      </c>
      <c r="F12" s="8">
        <f>IF(E12="","",DATEDIF(E12,setUp!$C$5,"Y"))</f>
        <v>16</v>
      </c>
      <c r="G12" s="29" t="s">
        <v>8</v>
      </c>
      <c r="H12" s="17">
        <v>7.8703703703703705E-4</v>
      </c>
      <c r="I12" s="17">
        <v>1.5972222222222221E-3</v>
      </c>
      <c r="J12" s="17">
        <v>8.1018518518518516E-4</v>
      </c>
      <c r="K12" s="17">
        <v>5.1851851851851853E-4</v>
      </c>
      <c r="L12" s="17">
        <v>8.1018518518518516E-4</v>
      </c>
      <c r="M12" s="17"/>
      <c r="N12" s="17">
        <v>1.8518518518518518E-4</v>
      </c>
      <c r="O12" s="17"/>
      <c r="P12" s="17"/>
      <c r="Q12" s="17"/>
      <c r="R12" s="17"/>
      <c r="S12" s="17"/>
      <c r="T12" s="17"/>
      <c r="U12" s="28" t="str">
        <f ca="1">OFFSET(setUp!$B$8,0,processing_ind!D11)</f>
        <v>Senior</v>
      </c>
      <c r="V12" s="28" t="str">
        <f ca="1">OFFSET(setUp!$B$8,0,processing_ind!C11)</f>
        <v>Senior</v>
      </c>
    </row>
    <row r="13" spans="1:22" x14ac:dyDescent="0.25">
      <c r="A13" s="4" t="s">
        <v>111</v>
      </c>
      <c r="B13" s="4" t="s">
        <v>112</v>
      </c>
      <c r="C13" s="4">
        <v>31350019</v>
      </c>
      <c r="D13" s="4" t="s">
        <v>36</v>
      </c>
      <c r="E13" s="7">
        <v>36658</v>
      </c>
      <c r="F13" s="8">
        <f>IF(E13="","",DATEDIF(E13,setUp!$C$5,"Y"))</f>
        <v>15</v>
      </c>
      <c r="G13" s="29" t="s">
        <v>8</v>
      </c>
      <c r="H13" s="17">
        <v>8.3333333333333339E-4</v>
      </c>
      <c r="I13" s="17">
        <v>1.736111111111111E-3</v>
      </c>
      <c r="J13" s="17">
        <v>9.2592592592592585E-4</v>
      </c>
      <c r="K13" s="17">
        <v>5.4398148148148144E-4</v>
      </c>
      <c r="L13" s="17">
        <v>9.2592592592592585E-4</v>
      </c>
      <c r="M13" s="17"/>
      <c r="N13" s="17">
        <v>2.0833333333333335E-4</v>
      </c>
      <c r="O13" s="17"/>
      <c r="P13" s="17"/>
      <c r="Q13" s="17"/>
      <c r="R13" s="17"/>
      <c r="S13" s="17"/>
      <c r="T13" s="17"/>
      <c r="U13" s="28" t="str">
        <f ca="1">OFFSET(setUp!$B$8,0,processing_ind!D12)</f>
        <v>Senior</v>
      </c>
      <c r="V13" s="28" t="str">
        <f ca="1">OFFSET(setUp!$B$8,0,processing_ind!C12)</f>
        <v>Senior</v>
      </c>
    </row>
    <row r="14" spans="1:22" x14ac:dyDescent="0.25">
      <c r="A14" s="4" t="s">
        <v>113</v>
      </c>
      <c r="B14" s="4" t="s">
        <v>114</v>
      </c>
      <c r="C14" s="4">
        <v>31353559</v>
      </c>
      <c r="D14" s="4" t="s">
        <v>36</v>
      </c>
      <c r="E14" s="7">
        <v>36766</v>
      </c>
      <c r="F14" s="8">
        <f>IF(E14="","",DATEDIF(E14,setUp!$C$5,"Y"))</f>
        <v>15</v>
      </c>
      <c r="G14" s="29" t="s">
        <v>8</v>
      </c>
      <c r="H14" s="17">
        <v>8.1018518518518516E-4</v>
      </c>
      <c r="I14" s="17">
        <v>1.6782407407407406E-3</v>
      </c>
      <c r="J14" s="17">
        <v>9.2592592592592585E-4</v>
      </c>
      <c r="K14" s="17">
        <v>5.5555555555555556E-4</v>
      </c>
      <c r="L14" s="17">
        <v>9.2592592592592585E-4</v>
      </c>
      <c r="M14" s="17"/>
      <c r="N14" s="17">
        <v>2.0833333333333335E-4</v>
      </c>
      <c r="O14" s="17"/>
      <c r="P14" s="17"/>
      <c r="Q14" s="17"/>
      <c r="R14" s="17"/>
      <c r="S14" s="17"/>
      <c r="T14" s="17"/>
      <c r="U14" s="28" t="str">
        <f ca="1">OFFSET(setUp!$B$8,0,processing_ind!D13)</f>
        <v>Senior</v>
      </c>
      <c r="V14" s="28" t="str">
        <f ca="1">OFFSET(setUp!$B$8,0,processing_ind!C13)</f>
        <v>Senior</v>
      </c>
    </row>
    <row r="15" spans="1:22" x14ac:dyDescent="0.25">
      <c r="A15" s="4" t="s">
        <v>115</v>
      </c>
      <c r="B15" s="4" t="s">
        <v>115</v>
      </c>
      <c r="C15" s="4">
        <v>1</v>
      </c>
      <c r="D15" s="4" t="s">
        <v>33</v>
      </c>
      <c r="E15" s="7">
        <v>32874</v>
      </c>
      <c r="F15" s="8">
        <f>IF(E15="","",DATEDIF(E15,setUp!$C$5,"Y"))</f>
        <v>25</v>
      </c>
      <c r="G15" s="29" t="s">
        <v>9</v>
      </c>
      <c r="H15" s="17"/>
      <c r="I15" s="17"/>
      <c r="J15" s="17"/>
      <c r="K15" s="17"/>
      <c r="L15" s="17"/>
      <c r="M15" s="17"/>
      <c r="N15" s="17"/>
      <c r="O15" s="17"/>
      <c r="P15" s="17"/>
      <c r="Q15" s="17"/>
      <c r="R15" s="17"/>
      <c r="S15" s="17"/>
      <c r="T15" s="17"/>
      <c r="U15" s="28" t="str">
        <f ca="1">OFFSET(setUp!$B$8,0,processing_ind!D14)</f>
        <v>Open</v>
      </c>
      <c r="V15" s="28" t="str">
        <f ca="1">OFFSET(setUp!$B$8,0,processing_ind!C14)</f>
        <v>Open</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f ca="1">OFFSET(setUp!$B$8,0,processing_ind!D15)</f>
        <v>0</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f ca="1">OFFSET(setUp!$B$8,0,processing_ind!D16)</f>
        <v>0</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f ca="1">OFFSET(setUp!$B$8,0,processing_ind!D17)</f>
        <v>0</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workbookViewId="0">
      <selection activeCell="C8" sqref="C8"/>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102</v>
      </c>
      <c r="B4" s="11" t="s">
        <v>104</v>
      </c>
      <c r="C4" s="11" t="s">
        <v>106</v>
      </c>
      <c r="D4" s="11" t="s">
        <v>108</v>
      </c>
      <c r="E4" s="4" t="s">
        <v>33</v>
      </c>
      <c r="F4" s="4" t="s">
        <v>8</v>
      </c>
      <c r="G4" s="17">
        <v>1.1574074074074073E-3</v>
      </c>
      <c r="H4" s="17">
        <v>1.3773148148148147E-3</v>
      </c>
      <c r="I4" s="17">
        <v>1.2731481481481483E-3</v>
      </c>
      <c r="J4" s="17"/>
      <c r="K4" s="17"/>
      <c r="L4" s="17"/>
      <c r="M4" s="17"/>
      <c r="N4" s="17"/>
      <c r="O4" s="17"/>
      <c r="P4" s="17"/>
      <c r="Q4" s="17"/>
      <c r="R4" s="17"/>
      <c r="S4" s="17"/>
      <c r="T4" t="s">
        <v>125</v>
      </c>
    </row>
    <row r="5" spans="1:20" x14ac:dyDescent="0.25">
      <c r="A5" s="11" t="s">
        <v>113</v>
      </c>
      <c r="B5" s="11" t="s">
        <v>111</v>
      </c>
      <c r="C5" s="11" t="s">
        <v>108</v>
      </c>
      <c r="D5" s="11" t="s">
        <v>115</v>
      </c>
      <c r="E5" s="4" t="s">
        <v>36</v>
      </c>
      <c r="F5" s="4" t="s">
        <v>8</v>
      </c>
      <c r="G5" s="17">
        <v>1.3657407407407409E-3</v>
      </c>
      <c r="H5" s="17">
        <v>1.6435185185185183E-3</v>
      </c>
      <c r="I5" s="17">
        <v>1.4467592592592594E-3</v>
      </c>
      <c r="J5" s="17"/>
      <c r="K5" s="17"/>
      <c r="L5" s="17"/>
      <c r="M5" s="17"/>
      <c r="N5" s="17"/>
      <c r="O5" s="17"/>
      <c r="P5" s="17"/>
      <c r="Q5" s="17"/>
      <c r="R5" s="17"/>
      <c r="S5" s="17"/>
      <c r="T5" t="s">
        <v>126</v>
      </c>
    </row>
    <row r="6" spans="1:20" x14ac:dyDescent="0.25">
      <c r="A6" s="11"/>
      <c r="B6" s="11"/>
      <c r="C6" s="11"/>
      <c r="D6" s="11"/>
      <c r="E6" s="4"/>
      <c r="F6" s="4"/>
      <c r="G6" s="17"/>
      <c r="H6" s="17"/>
      <c r="I6" s="17"/>
      <c r="J6" s="17"/>
      <c r="K6" s="17"/>
      <c r="L6" s="17"/>
      <c r="M6" s="17"/>
      <c r="N6" s="17"/>
      <c r="O6" s="17"/>
      <c r="P6" s="17"/>
      <c r="Q6" s="17"/>
      <c r="R6" s="17"/>
      <c r="S6" s="17"/>
    </row>
    <row r="7" spans="1:20" x14ac:dyDescent="0.25">
      <c r="A7" s="11"/>
      <c r="B7" s="11"/>
      <c r="C7" s="11"/>
      <c r="D7" s="11"/>
      <c r="E7" s="4"/>
      <c r="F7" s="4"/>
      <c r="G7" s="17"/>
      <c r="H7" s="17"/>
      <c r="I7" s="17"/>
      <c r="J7" s="17"/>
      <c r="K7" s="17"/>
      <c r="L7" s="17"/>
      <c r="M7" s="17"/>
      <c r="N7" s="17"/>
      <c r="O7" s="17"/>
      <c r="P7" s="17"/>
      <c r="Q7" s="17"/>
      <c r="R7" s="17"/>
      <c r="S7" s="17"/>
    </row>
    <row r="8" spans="1:20" x14ac:dyDescent="0.25">
      <c r="A8" s="11"/>
      <c r="B8" s="11"/>
      <c r="C8" s="11"/>
      <c r="D8" s="11"/>
      <c r="E8" s="4"/>
      <c r="F8" s="4"/>
      <c r="G8" s="17"/>
      <c r="H8" s="17"/>
      <c r="I8" s="17"/>
      <c r="J8" s="17"/>
      <c r="K8" s="17"/>
      <c r="L8" s="17"/>
      <c r="M8" s="17"/>
      <c r="N8" s="17"/>
      <c r="O8" s="17"/>
      <c r="P8" s="17"/>
      <c r="Q8" s="17"/>
      <c r="R8" s="17"/>
      <c r="S8" s="17"/>
    </row>
    <row r="9" spans="1:20" x14ac:dyDescent="0.25">
      <c r="A9" s="11"/>
      <c r="B9" s="11"/>
      <c r="C9" s="11"/>
      <c r="D9" s="11"/>
      <c r="E9" s="4"/>
      <c r="F9" s="4"/>
      <c r="G9" s="17"/>
      <c r="H9" s="17"/>
      <c r="I9" s="17"/>
      <c r="J9" s="17"/>
      <c r="K9" s="17"/>
      <c r="L9" s="17"/>
      <c r="M9" s="17"/>
      <c r="N9" s="17"/>
      <c r="O9" s="17"/>
      <c r="P9" s="17"/>
      <c r="Q9" s="17"/>
      <c r="R9" s="17"/>
      <c r="S9" s="17"/>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5" t="s">
        <v>28</v>
      </c>
      <c r="C2" s="205"/>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v>2</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v>2</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v>2</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v>2</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15</v>
      </c>
      <c r="C7">
        <f>IF(AND(B7&gt;=setUp!C$9,B7&lt;=setUp!C$10),1,IF(AND(B7&gt;=setUp!D$9,B7&lt;=setUp!D$10),2,IF(AND(B7&gt;=setUp!E$9,B7&lt;=setUp!E$10),3,IF(AND(B7&gt;=setUp!F$9,B7&lt;=setUp!F$10),4,IF(AND(B7&gt;=setUp!G$9,B7&lt;=setUp!G$10),5,0)))))</f>
        <v>3</v>
      </c>
      <c r="D7">
        <f>IF(AND(Entry_Ind!F8&gt;=setUp!C$9,Entry_Ind!F8&lt;=setUp!C$10),1,IF(AND(Entry_Ind!F8&gt;=setUp!D$9,Entry_Ind!F8&lt;=setUp!D$10),2,IF(AND(Entry_Ind!F8&gt;=setUp!E$9,Entry_Ind!F8&lt;=setUp!E$10),3,IF(AND(Entry_Ind!F8&gt;=setUp!F$9,Entry_Ind!F8&lt;=setUp!F$10),4,IF(AND(Entry_Ind!I8&gt;=setUp!G$9,Entry_Ind!F8&lt;=setUp!G$10),5,0)))))</f>
        <v>3</v>
      </c>
      <c r="E7">
        <f>IFERROR(HLOOKUP(Entry_Ind!G8,setUp!$C$8:$G$11,4,FALSE),6)</f>
        <v>3</v>
      </c>
      <c r="F7">
        <f ca="1">CHOOSE(OFFSET(setUp!$B$11,F$1,$E7)+1,IF($C7=$E7,0,IF(OFFSET(setUp!$B$11,F$1,$C7)=2,2,0)),1,1)</f>
        <v>1</v>
      </c>
      <c r="G7">
        <v>2</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16</v>
      </c>
      <c r="C8">
        <f>IF(AND(B8&gt;=setUp!C$9,B8&lt;=setUp!C$10),1,IF(AND(B8&gt;=setUp!D$9,B8&lt;=setUp!D$10),2,IF(AND(B8&gt;=setUp!E$9,B8&lt;=setUp!E$10),3,IF(AND(B8&gt;=setUp!F$9,B8&lt;=setUp!F$10),4,IF(AND(B8&gt;=setUp!G$9,B8&lt;=setUp!G$10),5,0)))))</f>
        <v>3</v>
      </c>
      <c r="D8">
        <f>IF(AND(Entry_Ind!F9&gt;=setUp!C$9,Entry_Ind!F9&lt;=setUp!C$10),1,IF(AND(Entry_Ind!F9&gt;=setUp!D$9,Entry_Ind!F9&lt;=setUp!D$10),2,IF(AND(Entry_Ind!F9&gt;=setUp!E$9,Entry_Ind!F9&lt;=setUp!E$10),3,IF(AND(Entry_Ind!F9&gt;=setUp!F$9,Entry_Ind!F9&lt;=setUp!F$10),4,IF(AND(Entry_Ind!I9&gt;=setUp!G$9,Entry_Ind!F9&lt;=setUp!G$10),5,0)))))</f>
        <v>3</v>
      </c>
      <c r="E8">
        <f>IFERROR(HLOOKUP(Entry_Ind!G9,setUp!$C$8:$G$11,4,FALSE),6)</f>
        <v>3</v>
      </c>
      <c r="F8">
        <f ca="1">CHOOSE(OFFSET(setUp!$B$11,F$1,$E8)+1,IF($C8=$E8,0,IF(OFFSET(setUp!$B$11,F$1,$C8)=2,2,0)),1,1)</f>
        <v>1</v>
      </c>
      <c r="G8">
        <v>2</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15</v>
      </c>
      <c r="C9">
        <f>IF(AND(B9&gt;=setUp!C$9,B9&lt;=setUp!C$10),1,IF(AND(B9&gt;=setUp!D$9,B9&lt;=setUp!D$10),2,IF(AND(B9&gt;=setUp!E$9,B9&lt;=setUp!E$10),3,IF(AND(B9&gt;=setUp!F$9,B9&lt;=setUp!F$10),4,IF(AND(B9&gt;=setUp!G$9,B9&lt;=setUp!G$10),5,0)))))</f>
        <v>3</v>
      </c>
      <c r="D9">
        <f>IF(AND(Entry_Ind!F10&gt;=setUp!C$9,Entry_Ind!F10&lt;=setUp!C$10),1,IF(AND(Entry_Ind!F10&gt;=setUp!D$9,Entry_Ind!F10&lt;=setUp!D$10),2,IF(AND(Entry_Ind!F10&gt;=setUp!E$9,Entry_Ind!F10&lt;=setUp!E$10),3,IF(AND(Entry_Ind!F10&gt;=setUp!F$9,Entry_Ind!F10&lt;=setUp!F$10),4,IF(AND(Entry_Ind!I10&gt;=setUp!G$9,Entry_Ind!F10&lt;=setUp!G$10),5,0)))))</f>
        <v>3</v>
      </c>
      <c r="E9">
        <f>IFERROR(HLOOKUP(Entry_Ind!G10,setUp!$C$8:$G$11,4,FALSE),6)</f>
        <v>3</v>
      </c>
      <c r="F9">
        <f ca="1">CHOOSE(OFFSET(setUp!$B$11,F$1,$E9)+1,IF($C9=$E9,0,IF(OFFSET(setUp!$B$11,F$1,$C9)=2,2,0)),1,1)</f>
        <v>1</v>
      </c>
      <c r="G9">
        <v>2</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14</v>
      </c>
      <c r="C10">
        <f>IF(AND(B10&gt;=setUp!C$9,B10&lt;=setUp!C$10),1,IF(AND(B10&gt;=setUp!D$9,B10&lt;=setUp!D$10),2,IF(AND(B10&gt;=setUp!E$9,B10&lt;=setUp!E$10),3,IF(AND(B10&gt;=setUp!F$9,B10&lt;=setUp!F$10),4,IF(AND(B10&gt;=setUp!G$9,B10&lt;=setUp!G$10),5,0)))))</f>
        <v>2</v>
      </c>
      <c r="D10">
        <f>IF(AND(Entry_Ind!F11&gt;=setUp!C$9,Entry_Ind!F11&lt;=setUp!C$10),1,IF(AND(Entry_Ind!F11&gt;=setUp!D$9,Entry_Ind!F11&lt;=setUp!D$10),2,IF(AND(Entry_Ind!F11&gt;=setUp!E$9,Entry_Ind!F11&lt;=setUp!E$10),3,IF(AND(Entry_Ind!F11&gt;=setUp!F$9,Entry_Ind!F11&lt;=setUp!F$10),4,IF(AND(Entry_Ind!I11&gt;=setUp!G$9,Entry_Ind!F11&lt;=setUp!G$10),5,0)))))</f>
        <v>2</v>
      </c>
      <c r="E10">
        <f>IFERROR(HLOOKUP(Entry_Ind!G11,setUp!$C$8:$G$11,4,FALSE),6)</f>
        <v>2</v>
      </c>
      <c r="F10">
        <f ca="1">CHOOSE(OFFSET(setUp!$B$11,F$1,$E10)+1,IF($C10=$E10,0,IF(OFFSET(setUp!$B$11,F$1,$C10)=2,2,0)),1,1)</f>
        <v>1</v>
      </c>
      <c r="G10">
        <v>2</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1</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16</v>
      </c>
      <c r="C11">
        <f>IF(AND(B11&gt;=setUp!C$9,B11&lt;=setUp!C$10),1,IF(AND(B11&gt;=setUp!D$9,B11&lt;=setUp!D$10),2,IF(AND(B11&gt;=setUp!E$9,B11&lt;=setUp!E$10),3,IF(AND(B11&gt;=setUp!F$9,B11&lt;=setUp!F$10),4,IF(AND(B11&gt;=setUp!G$9,B11&lt;=setUp!G$10),5,0)))))</f>
        <v>3</v>
      </c>
      <c r="D11">
        <f>IF(AND(Entry_Ind!F12&gt;=setUp!C$9,Entry_Ind!F12&lt;=setUp!C$10),1,IF(AND(Entry_Ind!F12&gt;=setUp!D$9,Entry_Ind!F12&lt;=setUp!D$10),2,IF(AND(Entry_Ind!F12&gt;=setUp!E$9,Entry_Ind!F12&lt;=setUp!E$10),3,IF(AND(Entry_Ind!F12&gt;=setUp!F$9,Entry_Ind!F12&lt;=setUp!F$10),4,IF(AND(Entry_Ind!I12&gt;=setUp!G$9,Entry_Ind!F12&lt;=setUp!G$10),5,0)))))</f>
        <v>3</v>
      </c>
      <c r="E11">
        <f>IFERROR(HLOOKUP(Entry_Ind!G12,setUp!$C$8:$G$11,4,FALSE),6)</f>
        <v>3</v>
      </c>
      <c r="F11">
        <f ca="1">CHOOSE(OFFSET(setUp!$B$11,F$1,$E11)+1,IF($C11=$E11,0,IF(OFFSET(setUp!$B$11,F$1,$C11)=2,2,0)),1,1)</f>
        <v>1</v>
      </c>
      <c r="G11">
        <v>2</v>
      </c>
      <c r="H11">
        <f ca="1">CHOOSE(OFFSET(setUp!$B$11,H$1,$E11)+1,IF($C11=$E11,0,IF(OFFSET(setUp!$B$11,H$1,$C11)=2,2,0)),1,1)</f>
        <v>1</v>
      </c>
      <c r="I11">
        <f ca="1">CHOOSE(OFFSET(setUp!$B$11,I$1,$E11)+1,IF($C11=$E11,0,IF(OFFSET(setUp!$B$11,I$1,$C11)=2,2,0)),1,1)</f>
        <v>1</v>
      </c>
      <c r="J11">
        <f ca="1">CHOOSE(OFFSET(setUp!$B$11,J$1,$E11)+1,IF($C11=$E11,0,IF(OFFSET(setUp!$B$11,J$1,$C11)=2,2,0)),1,1)</f>
        <v>1</v>
      </c>
      <c r="K11">
        <f ca="1">CHOOSE(OFFSET(setUp!$B$11,K$1,$E11)+1,IF($C11=$E11,0,IF(OFFSET(setUp!$B$11,K$1,$C11)=2,2,0)),1,1)</f>
        <v>0</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15</v>
      </c>
      <c r="C12">
        <f>IF(AND(B12&gt;=setUp!C$9,B12&lt;=setUp!C$10),1,IF(AND(B12&gt;=setUp!D$9,B12&lt;=setUp!D$10),2,IF(AND(B12&gt;=setUp!E$9,B12&lt;=setUp!E$10),3,IF(AND(B12&gt;=setUp!F$9,B12&lt;=setUp!F$10),4,IF(AND(B12&gt;=setUp!G$9,B12&lt;=setUp!G$10),5,0)))))</f>
        <v>3</v>
      </c>
      <c r="D12">
        <f>IF(AND(Entry_Ind!F13&gt;=setUp!C$9,Entry_Ind!F13&lt;=setUp!C$10),1,IF(AND(Entry_Ind!F13&gt;=setUp!D$9,Entry_Ind!F13&lt;=setUp!D$10),2,IF(AND(Entry_Ind!F13&gt;=setUp!E$9,Entry_Ind!F13&lt;=setUp!E$10),3,IF(AND(Entry_Ind!F13&gt;=setUp!F$9,Entry_Ind!F13&lt;=setUp!F$10),4,IF(AND(Entry_Ind!I13&gt;=setUp!G$9,Entry_Ind!F13&lt;=setUp!G$10),5,0)))))</f>
        <v>3</v>
      </c>
      <c r="E12">
        <f>IFERROR(HLOOKUP(Entry_Ind!G13,setUp!$C$8:$G$11,4,FALSE),6)</f>
        <v>3</v>
      </c>
      <c r="F12">
        <f ca="1">CHOOSE(OFFSET(setUp!$B$11,F$1,$E12)+1,IF($C12=$E12,0,IF(OFFSET(setUp!$B$11,F$1,$C12)=2,2,0)),1,1)</f>
        <v>1</v>
      </c>
      <c r="G12">
        <v>2</v>
      </c>
      <c r="H12">
        <f ca="1">CHOOSE(OFFSET(setUp!$B$11,H$1,$E12)+1,IF($C12=$E12,0,IF(OFFSET(setUp!$B$11,H$1,$C12)=2,2,0)),1,1)</f>
        <v>1</v>
      </c>
      <c r="I12">
        <f ca="1">CHOOSE(OFFSET(setUp!$B$11,I$1,$E12)+1,IF($C12=$E12,0,IF(OFFSET(setUp!$B$11,I$1,$C12)=2,2,0)),1,1)</f>
        <v>1</v>
      </c>
      <c r="J12">
        <f ca="1">CHOOSE(OFFSET(setUp!$B$11,J$1,$E12)+1,IF($C12=$E12,0,IF(OFFSET(setUp!$B$11,J$1,$C12)=2,2,0)),1,1)</f>
        <v>1</v>
      </c>
      <c r="K12">
        <f ca="1">CHOOSE(OFFSET(setUp!$B$11,K$1,$E12)+1,IF($C12=$E12,0,IF(OFFSET(setUp!$B$11,K$1,$C12)=2,2,0)),1,1)</f>
        <v>0</v>
      </c>
      <c r="L12">
        <f ca="1">CHOOSE(OFFSET(setUp!$B$11,L$1,$E12)+1,IF($C12=$E12,0,IF(OFFSET(setUp!$B$11,L$1,$C12)=2,2,0)),1,1)</f>
        <v>1</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15</v>
      </c>
      <c r="C13">
        <f>IF(AND(B13&gt;=setUp!C$9,B13&lt;=setUp!C$10),1,IF(AND(B13&gt;=setUp!D$9,B13&lt;=setUp!D$10),2,IF(AND(B13&gt;=setUp!E$9,B13&lt;=setUp!E$10),3,IF(AND(B13&gt;=setUp!F$9,B13&lt;=setUp!F$10),4,IF(AND(B13&gt;=setUp!G$9,B13&lt;=setUp!G$10),5,0)))))</f>
        <v>3</v>
      </c>
      <c r="D13">
        <f>IF(AND(Entry_Ind!F14&gt;=setUp!C$9,Entry_Ind!F14&lt;=setUp!C$10),1,IF(AND(Entry_Ind!F14&gt;=setUp!D$9,Entry_Ind!F14&lt;=setUp!D$10),2,IF(AND(Entry_Ind!F14&gt;=setUp!E$9,Entry_Ind!F14&lt;=setUp!E$10),3,IF(AND(Entry_Ind!F14&gt;=setUp!F$9,Entry_Ind!F14&lt;=setUp!F$10),4,IF(AND(Entry_Ind!I14&gt;=setUp!G$9,Entry_Ind!F14&lt;=setUp!G$10),5,0)))))</f>
        <v>3</v>
      </c>
      <c r="E13">
        <f>IFERROR(HLOOKUP(Entry_Ind!G14,setUp!$C$8:$G$11,4,FALSE),6)</f>
        <v>3</v>
      </c>
      <c r="F13">
        <f ca="1">CHOOSE(OFFSET(setUp!$B$11,F$1,$E13)+1,IF($C13=$E13,0,IF(OFFSET(setUp!$B$11,F$1,$C13)=2,2,0)),1,1)</f>
        <v>1</v>
      </c>
      <c r="G13">
        <v>2</v>
      </c>
      <c r="H13">
        <f ca="1">CHOOSE(OFFSET(setUp!$B$11,H$1,$E13)+1,IF($C13=$E13,0,IF(OFFSET(setUp!$B$11,H$1,$C13)=2,2,0)),1,1)</f>
        <v>1</v>
      </c>
      <c r="I13">
        <f ca="1">CHOOSE(OFFSET(setUp!$B$11,I$1,$E13)+1,IF($C13=$E13,0,IF(OFFSET(setUp!$B$11,I$1,$C13)=2,2,0)),1,1)</f>
        <v>1</v>
      </c>
      <c r="J13">
        <f ca="1">CHOOSE(OFFSET(setUp!$B$11,J$1,$E13)+1,IF($C13=$E13,0,IF(OFFSET(setUp!$B$11,J$1,$C13)=2,2,0)),1,1)</f>
        <v>1</v>
      </c>
      <c r="K13">
        <f ca="1">CHOOSE(OFFSET(setUp!$B$11,K$1,$E13)+1,IF($C13=$E13,0,IF(OFFSET(setUp!$B$11,K$1,$C13)=2,2,0)),1,1)</f>
        <v>0</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26</v>
      </c>
      <c r="C14">
        <f>IF(AND(B14&gt;=setUp!C$9,B14&lt;=setUp!C$10),1,IF(AND(B14&gt;=setUp!D$9,B14&lt;=setUp!D$10),2,IF(AND(B14&gt;=setUp!E$9,B14&lt;=setUp!E$10),3,IF(AND(B14&gt;=setUp!F$9,B14&lt;=setUp!F$10),4,IF(AND(B14&gt;=setUp!G$9,B14&lt;=setUp!G$10),5,0)))))</f>
        <v>4</v>
      </c>
      <c r="D14">
        <f>IF(AND(Entry_Ind!F15&gt;=setUp!C$9,Entry_Ind!F15&lt;=setUp!C$10),1,IF(AND(Entry_Ind!F15&gt;=setUp!D$9,Entry_Ind!F15&lt;=setUp!D$10),2,IF(AND(Entry_Ind!F15&gt;=setUp!E$9,Entry_Ind!F15&lt;=setUp!E$10),3,IF(AND(Entry_Ind!F15&gt;=setUp!F$9,Entry_Ind!F15&lt;=setUp!F$10),4,IF(AND(Entry_Ind!I15&gt;=setUp!G$9,Entry_Ind!F15&lt;=setUp!G$10),5,0)))))</f>
        <v>4</v>
      </c>
      <c r="E14">
        <f>IFERROR(HLOOKUP(Entry_Ind!G15,setUp!$C$8:$G$11,4,FALSE),6)</f>
        <v>4</v>
      </c>
      <c r="F14">
        <f ca="1">CHOOSE(OFFSET(setUp!$B$11,F$1,$E14)+1,IF($C14=$E14,0,IF(OFFSET(setUp!$B$11,F$1,$C14)=2,2,0)),1,1)</f>
        <v>0</v>
      </c>
      <c r="G14">
        <v>2</v>
      </c>
      <c r="H14">
        <f ca="1">CHOOSE(OFFSET(setUp!$B$11,H$1,$E14)+1,IF($C14=$E14,0,IF(OFFSET(setUp!$B$11,H$1,$C14)=2,2,0)),1,1)</f>
        <v>1</v>
      </c>
      <c r="I14">
        <f ca="1">CHOOSE(OFFSET(setUp!$B$11,I$1,$E14)+1,IF($C14=$E14,0,IF(OFFSET(setUp!$B$11,I$1,$C14)=2,2,0)),1,1)</f>
        <v>1</v>
      </c>
      <c r="J14">
        <f ca="1">CHOOSE(OFFSET(setUp!$B$11,J$1,$E14)+1,IF($C14=$E14,0,IF(OFFSET(setUp!$B$11,J$1,$C14)=2,2,0)),1,1)</f>
        <v>1</v>
      </c>
      <c r="K14">
        <f ca="1">CHOOSE(OFFSET(setUp!$B$11,K$1,$E14)+1,IF($C14=$E14,0,IF(OFFSET(setUp!$B$11,K$1,$C14)=2,2,0)),1,1)</f>
        <v>0</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5</v>
      </c>
      <c r="E15">
        <f>IFERROR(HLOOKUP(Entry_Ind!G16,setUp!$C$8:$G$11,4,FALSE),6)</f>
        <v>6</v>
      </c>
      <c r="F15">
        <f ca="1">CHOOSE(OFFSET(setUp!$B$11,F$1,$E15)+1,IF($C15=$E15,0,IF(OFFSET(setUp!$B$11,F$1,$C15)=2,2,0)),1,1)</f>
        <v>0</v>
      </c>
      <c r="G15">
        <v>2</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5</v>
      </c>
      <c r="E16">
        <f>IFERROR(HLOOKUP(Entry_Ind!G17,setUp!$C$8:$G$11,4,FALSE),6)</f>
        <v>6</v>
      </c>
      <c r="F16">
        <f ca="1">CHOOSE(OFFSET(setUp!$B$11,F$1,$E16)+1,IF($C16=$E16,0,IF(OFFSET(setUp!$B$11,F$1,$C16)=2,2,0)),1,1)</f>
        <v>0</v>
      </c>
      <c r="G16">
        <v>2</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5</v>
      </c>
      <c r="E17">
        <f>IFERROR(HLOOKUP(Entry_Ind!G18,setUp!$C$8:$G$11,4,FALSE),6)</f>
        <v>6</v>
      </c>
      <c r="F17">
        <f ca="1">CHOOSE(OFFSET(setUp!$B$11,F$1,$E17)+1,IF($C17=$E17,0,IF(OFFSET(setUp!$B$11,F$1,$C17)=2,2,0)),1,1)</f>
        <v>0</v>
      </c>
      <c r="G17">
        <v>2</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v>2</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v>2</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v>2</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v>2</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v>2</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v>2</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v>2</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v>2</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v>2</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v>2</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v>2</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v>2</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v>2</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v>2</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v>2</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v>2</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v>2</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v>2</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v>2</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v>2</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v>2</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v>2</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v>2</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v>2</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v>2</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v>2</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v>2</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v>2</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v>2</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v>2</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v>2</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v>2</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v>2</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v>2</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v>2</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v>2</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v>2</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v>2</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v>2</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v>2</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v>2</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v>2</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v>2</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v>2</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v>2</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v>2</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v>2</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v>2</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v>2</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v>2</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v>2</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v>2</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19" sqref="E19"/>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3</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3</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
  <sheetViews>
    <sheetView tabSelected="1" topLeftCell="C1" workbookViewId="0">
      <selection sqref="A1:D1"/>
    </sheetView>
  </sheetViews>
  <sheetFormatPr defaultRowHeight="15" x14ac:dyDescent="0.25"/>
  <cols>
    <col min="1" max="1" width="89.5703125" customWidth="1"/>
    <col min="2" max="2" width="85.28515625" customWidth="1"/>
    <col min="3" max="3" width="82" customWidth="1"/>
    <col min="4" max="4" width="76.140625" customWidth="1"/>
  </cols>
  <sheetData>
    <row r="1" spans="1:4" ht="409.5" x14ac:dyDescent="0.25">
      <c r="A1" s="73" t="s">
        <v>116</v>
      </c>
      <c r="B1" s="73" t="s">
        <v>129</v>
      </c>
      <c r="C1" s="73" t="s">
        <v>127</v>
      </c>
      <c r="D1" s="73" t="s">
        <v>128</v>
      </c>
    </row>
    <row r="3" spans="1:4" x14ac:dyDescent="0.25">
      <c r="A3" s="7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Entry_Ind!$A$8:$A$16</xm:f>
          </x14:formula1>
          <xm:sqref>A9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2015-10-04T00:20:03Z</dcterms:modified>
</cp:coreProperties>
</file>