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20730" windowHeight="9375" activeTab="6"/>
  </bookViews>
  <sheets>
    <sheet name="setUp" sheetId="1" r:id="rId1"/>
    <sheet name="Overview " sheetId="6" r:id="rId2"/>
    <sheet name="Entry_Ind" sheetId="2" r:id="rId3"/>
    <sheet name="Entry_Team" sheetId="5" r:id="rId4"/>
    <sheet name="processing_ind" sheetId="3" r:id="rId5"/>
    <sheet name="processing_tem" sheetId="4" state="hidden" r:id="rId6"/>
    <sheet name="Sheet1" sheetId="7" r:id="rId7"/>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K36" i="3"/>
  <c r="O36" i="3"/>
  <c r="H36" i="3"/>
  <c r="L36" i="3"/>
  <c r="P36" i="3"/>
  <c r="M36" i="3"/>
  <c r="F36" i="3"/>
  <c r="N36" i="3"/>
  <c r="I36" i="3"/>
  <c r="J36" i="3"/>
  <c r="K28" i="3"/>
  <c r="O28" i="3"/>
  <c r="I28" i="3"/>
  <c r="N28" i="3"/>
  <c r="J28" i="3"/>
  <c r="P28" i="3"/>
  <c r="F28" i="3"/>
  <c r="Q28" i="3"/>
  <c r="H28" i="3"/>
  <c r="R28" i="3"/>
  <c r="L28" i="3"/>
  <c r="M28" i="3"/>
  <c r="F20" i="3"/>
  <c r="J20" i="3"/>
  <c r="N20" i="3"/>
  <c r="R20" i="3"/>
  <c r="K20" i="3"/>
  <c r="O20" i="3"/>
  <c r="H20" i="3"/>
  <c r="P20" i="3"/>
  <c r="I20" i="3"/>
  <c r="Q20" i="3"/>
  <c r="L20" i="3"/>
  <c r="M20" i="3"/>
  <c r="F12" i="3"/>
  <c r="J12" i="3"/>
  <c r="N12" i="3"/>
  <c r="R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K23" i="3"/>
  <c r="O23" i="3"/>
  <c r="H23" i="3"/>
  <c r="L23" i="3"/>
  <c r="P23" i="3"/>
  <c r="I23" i="3"/>
  <c r="Q23" i="3"/>
  <c r="J23" i="3"/>
  <c r="R23" i="3"/>
  <c r="F23"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O34" i="3"/>
  <c r="H34" i="3"/>
  <c r="P34" i="3"/>
  <c r="I30" i="3"/>
  <c r="M30" i="3"/>
  <c r="Q30" i="3"/>
  <c r="F30" i="3"/>
  <c r="J30" i="3"/>
  <c r="N30" i="3"/>
  <c r="R30" i="3"/>
  <c r="K30" i="3"/>
  <c r="L30" i="3"/>
  <c r="H30" i="3"/>
  <c r="I26" i="3"/>
  <c r="M26" i="3"/>
  <c r="Q26" i="3"/>
  <c r="H26" i="3"/>
  <c r="N26" i="3"/>
  <c r="J26" i="3"/>
  <c r="O26" i="3"/>
  <c r="K26" i="3"/>
  <c r="L26" i="3"/>
  <c r="P26" i="3"/>
  <c r="R26" i="3"/>
  <c r="H22" i="3"/>
  <c r="L22" i="3"/>
  <c r="P22" i="3"/>
  <c r="I22" i="3"/>
  <c r="M22" i="3"/>
  <c r="Q22" i="3"/>
  <c r="F22" i="3"/>
  <c r="N22" i="3"/>
  <c r="O22" i="3"/>
  <c r="R22" i="3"/>
  <c r="J22" i="3"/>
  <c r="K22" i="3"/>
  <c r="H18" i="3"/>
  <c r="L18" i="3"/>
  <c r="P18" i="3"/>
  <c r="I18" i="3"/>
  <c r="M18" i="3"/>
  <c r="Q18" i="3"/>
  <c r="J18" i="3"/>
  <c r="R18" i="3"/>
  <c r="K18" i="3"/>
  <c r="F18" i="3"/>
  <c r="H14" i="3"/>
  <c r="L14" i="3"/>
  <c r="P14" i="3"/>
  <c r="I14" i="3"/>
  <c r="M14" i="3"/>
  <c r="Q14" i="3"/>
  <c r="F14" i="3"/>
  <c r="N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K32" i="3"/>
  <c r="O32" i="3"/>
  <c r="H32" i="3"/>
  <c r="L32" i="3"/>
  <c r="P32" i="3"/>
  <c r="I32" i="3"/>
  <c r="Q32" i="3"/>
  <c r="J32" i="3"/>
  <c r="R32" i="3"/>
  <c r="M32" i="3"/>
  <c r="N32" i="3"/>
  <c r="F24" i="3"/>
  <c r="J24" i="3"/>
  <c r="N24" i="3"/>
  <c r="R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H27" i="3"/>
  <c r="L27" i="3"/>
  <c r="P27" i="3"/>
  <c r="F27" i="3"/>
  <c r="K27" i="3"/>
  <c r="Q27" i="3"/>
  <c r="M27" i="3"/>
  <c r="R27" i="3"/>
  <c r="I27" i="3"/>
  <c r="J27" i="3"/>
  <c r="K19" i="3"/>
  <c r="O19" i="3"/>
  <c r="H19" i="3"/>
  <c r="L19" i="3"/>
  <c r="P19" i="3"/>
  <c r="M19" i="3"/>
  <c r="F19" i="3"/>
  <c r="N19" i="3"/>
  <c r="I19" i="3"/>
  <c r="J19" i="3"/>
  <c r="Q19" i="3"/>
  <c r="R19"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K33" i="3"/>
  <c r="O33" i="3"/>
  <c r="L33" i="3"/>
  <c r="M33" i="3"/>
  <c r="P33" i="3"/>
  <c r="Q33" i="3"/>
  <c r="F29" i="3"/>
  <c r="J29" i="3"/>
  <c r="N29" i="3"/>
  <c r="R29" i="3"/>
  <c r="G29" i="3"/>
  <c r="L29" i="3"/>
  <c r="Q29" i="3"/>
  <c r="H29" i="3"/>
  <c r="M29" i="3"/>
  <c r="O29" i="3"/>
  <c r="P29" i="3"/>
  <c r="I25" i="3"/>
  <c r="M25" i="3"/>
  <c r="Q25" i="3"/>
  <c r="F25" i="3"/>
  <c r="J25" i="3"/>
  <c r="N25" i="3"/>
  <c r="R25" i="3"/>
  <c r="O25" i="3"/>
  <c r="H25" i="3"/>
  <c r="P25" i="3"/>
  <c r="K25" i="3"/>
  <c r="L25" i="3"/>
  <c r="I21" i="3"/>
  <c r="M21" i="3"/>
  <c r="Q21" i="3"/>
  <c r="F21" i="3"/>
  <c r="J21" i="3"/>
  <c r="N21" i="3"/>
  <c r="R21" i="3"/>
  <c r="K21" i="3"/>
  <c r="L21" i="3"/>
  <c r="O21" i="3"/>
  <c r="P21" i="3"/>
  <c r="I17" i="3"/>
  <c r="M17" i="3"/>
  <c r="Q17" i="3"/>
  <c r="F17" i="3"/>
  <c r="J17" i="3"/>
  <c r="N17" i="3"/>
  <c r="R17" i="3"/>
  <c r="O17" i="3"/>
  <c r="H17" i="3"/>
  <c r="P17" i="3"/>
  <c r="K17" i="3"/>
  <c r="L17" i="3"/>
  <c r="I13" i="3"/>
  <c r="M13" i="3"/>
  <c r="Q13" i="3"/>
  <c r="F13" i="3"/>
  <c r="J13" i="3"/>
  <c r="N13" i="3"/>
  <c r="R13" i="3"/>
  <c r="K13" i="3"/>
  <c r="L13" i="3"/>
  <c r="H13" i="3"/>
  <c r="I9" i="3"/>
  <c r="M9" i="3"/>
  <c r="Q9" i="3"/>
  <c r="F9" i="3"/>
  <c r="J9" i="3"/>
  <c r="N9" i="3"/>
  <c r="R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<sst xmlns="http://schemas.openxmlformats.org/spreadsheetml/2006/main" count="288" uniqueCount="164">
  <si>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</si>
  <si>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</si>
  <si>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</si>
  <si>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</si>
  <si>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</si>
  <si>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</si>
  <si>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</si>
  <si>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</si>
  <si>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</si>
  <si>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</si>
  <si>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</si>
  <si>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</si>
  <si>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</si>
  <si>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</si>
  <si>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</si>
  <si>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</si>
  <si>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</si>
  <si>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</si>
  <si>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</si>
  <si>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</si>
  <si>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</si>
  <si>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</si>
  <si>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</si>
  <si>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</si>
  <si>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</si>
  <si>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</si>
  <si>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</si>
  <si>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</si>
  <si>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</si>
  <si>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</si>
  <si>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</si>
  <si>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</si>
  <si>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</si>
  <si>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</si>
  <si>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</si>
  <si>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</si>
  <si>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</si>
  <si>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</si>
  <si>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</si>
  <si>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</si>
  <si>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</si>
  <si>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</si>
  <si>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</si>
  <si>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</si>
  <si>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</si>
  <si>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</si>
  <si>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</si>
  <si>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</si>
  <si>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</si>
  <si>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</si>
  <si>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</si>
  <si>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</si>
  <si>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</si>
  <si>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</si>
  <si>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</si>
  <si>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</si>
  <si>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</si>
  <si>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</si>
  <si>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</si>
  <si>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</si>
  <si>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</si>
  <si>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</si>
  <si>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</si>
  <si>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</si>
  <si>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</si>
  <si>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</si>
  <si>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</si>
  <si>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</si>
  <si>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</si>
  <si>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</si>
  <si>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</si>
  <si>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</si>
  <si>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</si>
  <si>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</si>
  <si>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</si>
  <si>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</si>
  <si>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</si>
  <si>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</si>
  <si>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</si>
  <si>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</si>
  <si>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</si>
  <si>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</si>
  <si>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</si>
  <si>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</si>
  <si>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</si>
  <si>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</si>
  <si>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</si>
  <si>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</si>
  <si>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</si>
  <si>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</si>
  <si>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</si>
  <si>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</si>
  <si>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</si>
  <si>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</si>
  <si>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</si>
  <si>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Warren</t>
  </si>
  <si>
    <t>James</t>
  </si>
  <si>
    <t>Orbell</t>
  </si>
  <si>
    <t>Joe</t>
  </si>
  <si>
    <t>Taylor-Walsh</t>
  </si>
  <si>
    <t>Ben</t>
  </si>
  <si>
    <t>Ratcliffe</t>
  </si>
  <si>
    <t>Nathan</t>
  </si>
  <si>
    <t>Thorpe</t>
  </si>
  <si>
    <t>Jacob</t>
  </si>
  <si>
    <t>Eastwood</t>
  </si>
  <si>
    <t>Kim</t>
  </si>
  <si>
    <t>Sanders</t>
  </si>
  <si>
    <t>Emelye</t>
  </si>
  <si>
    <t>Aylesbury</t>
  </si>
  <si>
    <t>Jemma</t>
  </si>
  <si>
    <t xml:space="preserve">Sowry </t>
  </si>
  <si>
    <t>Aimee</t>
  </si>
  <si>
    <t xml:space="preserve">Bunn </t>
  </si>
  <si>
    <t>Jessica</t>
  </si>
  <si>
    <t>Fisher</t>
  </si>
  <si>
    <t>Katy</t>
  </si>
  <si>
    <t>Anderton</t>
  </si>
  <si>
    <t>Megan</t>
  </si>
  <si>
    <t xml:space="preserve">Perkins </t>
  </si>
  <si>
    <t>Jordan</t>
  </si>
  <si>
    <t xml:space="preserve">Reid </t>
  </si>
  <si>
    <t>Beth</t>
  </si>
  <si>
    <t xml:space="preserve">Bannon </t>
  </si>
  <si>
    <t>Robinson</t>
  </si>
  <si>
    <t>Melissa</t>
  </si>
  <si>
    <t xml:space="preserve">Holyoake </t>
  </si>
  <si>
    <t>Abbie</t>
  </si>
  <si>
    <t>Eve</t>
  </si>
  <si>
    <t xml:space="preserve">Verity-Battle </t>
  </si>
  <si>
    <t>Alyssa</t>
  </si>
  <si>
    <t>Eadie</t>
  </si>
  <si>
    <t xml:space="preserve">Kelly </t>
  </si>
  <si>
    <t>Anthony</t>
  </si>
  <si>
    <t>Leeds Phoenix LSC</t>
  </si>
  <si>
    <t>Matt Jagger</t>
  </si>
  <si>
    <t>07791 926299</t>
  </si>
  <si>
    <t>5 George Street, Rawdon, Leeds</t>
  </si>
  <si>
    <t>LS19 6HS</t>
  </si>
  <si>
    <t>info@leedsphoenixlsc.co.uk</t>
  </si>
  <si>
    <t>Gary Reid</t>
  </si>
  <si>
    <t>Diane Hubber</t>
  </si>
  <si>
    <t>Holmes</t>
  </si>
  <si>
    <t>Tabby</t>
  </si>
  <si>
    <t>Samson</t>
  </si>
  <si>
    <t>Dominic</t>
  </si>
  <si>
    <t>Ridsdale</t>
  </si>
  <si>
    <t>Luke</t>
  </si>
  <si>
    <t>SexAge</t>
  </si>
  <si>
    <t>Code</t>
  </si>
  <si>
    <t>RB</t>
  </si>
  <si>
    <t>JB</t>
  </si>
  <si>
    <t>SB</t>
  </si>
  <si>
    <t>RG</t>
  </si>
  <si>
    <t>JG</t>
  </si>
  <si>
    <t>SG</t>
  </si>
  <si>
    <t>TBC</t>
  </si>
  <si>
    <t xml:space="preserve">competitors[1]=new Array(0,'Warren','James','31282749','M','21/04/1990');
competitors[2]=new Array(0,'Orbell','Joe','31316599','M','11/02/1998');
competitors[3]=new Array(0,'Taylor-Walsh','Ben','200','M','28/05/1998');
competitors[4]=new Array(0,'Ratcliffe','Nathan','31181821','M','22/09/1996');
competitors[5]=new Array(0,'Thorpe','Jacob','200','M','10/12/1999');
competitors[6]=new Array(0,'Eastwood','Kim','31317519','F','02/10/1998');
competitors[7]=new Array(0,'Sanders','Emelye','31316765','F','24/05/1999');
competitors[8]=new Array(0,'Aylesbury','Jemma','31370239','F','11/08/1998');
competitors[9]=new Array(0,'Sowry ','Aimee','31353224','F','11/06/2000');
competitors[10]=new Array(0,'Bunn ','Jessica','31317514','F','26/01/1998');
competitors[11]=new Array(0,'Fisher','Katy','31364588','F','02/05/1998');
competitors[12]=new Array(0,'Anderton','Megan','31346793','F','02/11/1998');
competitors[13]=new Array(0,'Perkins ','Jordan','31321154','F','02/10/1998');
competitors[14]=new Array(0,'Reid ','Beth','200','F','16/09/1998');
competitors[15]=new Array(0,'Bannon ','Megan','31353517','F','14/02/2000');
competitors[16]=new Array(0,'Robinson','Melissa','31247781','F','05/12/1999');
competitors[17]=new Array(0,'Holyoake ','Abbie','200','F','17/10/2000');
competitors[18]=new Array(0,'Bannon ','Eve','200','F','13/11/2002');
competitors[19]=new Array(0,'Verity-Battle ','Alyssa','200','F','11/07/2002');
competitors[20]=new Array(0,'Kelly ','Eadie','200','F','19/10/2003');
competitors[21]=new Array(0,'Eastwood','Anthony','200','M','19/02/2004');
competitors[22]=new Array(0,'Holmes','Tabby','200','F','01/07/2002');
competitors[23]=new Array(0,'Samson','Dominic','200','M','01/10/1997');
competitors[24]=new Array(0,'Ridsdale','Luke','200','M','27/05/1999');
competitors[25]=new Array(0,'TBC','TBC','100','M','01/01/1990');
</t>
  </si>
  <si>
    <t xml:space="preserve">ropes[1]=new Array(1,1,21,'M',12);
ropes[2]=new Array(2,2,21,'SB',12);
ropes[3]=new Array(3,3,21,'SB',30);
ropes[4]=new Array(4,4,21,'M',30);
ropes[5]=new Array(5,5,21,'SB',30);
ropes[6]=new Array(6,6,21,'SG',12);
ropes[7]=new Array(7,7,21,'SG',12);
ropes[8]=new Array(8,8,21,'SG',12);
ropes[9]=new Array(9,9,21,'SG',12);
ropes[10]=new Array(10,10,21,'SG',30);
ropes[11]=new Array(11,11,21,'SG',12);
ropes[12]=new Array(12,12,21,'SG',12);
ropes[13]=new Array(13,13,21,'SG',30);
ropes[14]=new Array(14,14,21,'SG',12);
ropes[15]=new Array(15,15,21,'SG',30);
ropes[16]=new Array(16,16,21,'SG',30);
ropes[17]=new Array(22,22,28,'JG',25);
ropes[18]=new Array(23,23,21,'M',20);
ropes[19]=new Array(24,24,21,'SB',20);
</t>
  </si>
  <si>
    <t xml:space="preserve">solos[1]=new Array(1,1,'M',129.9);
solos[2]=new Array(1,4,'M',53.94);
solos[3]=new Array(1,2,'M',34.5);
solos[4]=new Array(1,5,'M',60.44);
solos[5]=new Array(2,12,'SB',63.81);
solos[6]=new Array(2,1,'M',142.71);
solos[7]=new Array(2,4,'SB',64.02);
solos[8]=new Array(2,2,'SB',38.6);
solos[9]=new Array(2,5,'SB',69.68);
solos[10]=new Array(3,12,'SB',59);
solos[11]=new Array(3,1,'M',132.9);
solos[12]=new Array(3,4,'SB',63.4);
solos[13]=new Array(3,2,'SB',35.5);
solos[14]=new Array(3,5,'SB',72);
solos[15]=new Array(4,4,'M',66);
solos[16]=new Array(4,2,'M',37.99);
solos[17]=new Array(4,5,'M',71.13);
solos[18]=new Array(5,12,'SB',68);
solos[19]=new Array(5,4,'SB',80);
solos[20]=new Array(5,2,'SB',44);
solos[21]=new Array(5,5,'SB',85);
solos[22]=new Array(6,12,'SG',68.07);
solos[23]=new Array(6,1,'F',148.54);
solos[24]=new Array(6,4,'SG',69.39);
solos[25]=new Array(6,2,'SG',41.89);
solos[26]=new Array(6,5,'SG',72.13);
solos[27]=new Array(7,12,'SG',72.83);
solos[28]=new Array(7,1,'F',158.19);
solos[29]=new Array(7,4,'SG',73.14);
solos[30]=new Array(7,2,'SG',46.66);
solos[31]=new Array(7,5,'SG',77.09);
solos[32]=new Array(8,12,'SG',65.1);
solos[33]=new Array(8,1,'F',137.71);
solos[34]=new Array(8,4,'SG',71);
solos[35]=new Array(8,2,'SG',42.5);
solos[36]=new Array(8,5,'SG',78);
solos[37]=new Array(9,12,'SG',73.01);
solos[38]=new Array(9,1,'F',160);
solos[39]=new Array(9,4,'SG',79.56);
solos[40]=new Array(9,2,'SG',47.5);
solos[41]=new Array(9,5,'SG',81);
solos[42]=new Array(10,12,'SG',76);
solos[43]=new Array(10,1,'F',167);
solos[44]=new Array(10,4,'SG',74.6);
solos[45]=new Array(10,2,'SG',44.3);
solos[46]=new Array(10,5,'SG',80.26);
solos[47]=new Array(11,12,'SG',73);
solos[48]=new Array(11,4,'SG',75);
solos[49]=new Array(11,2,'SG',43.9);
solos[50]=new Array(11,5,'SG',82);
solos[51]=new Array(12,12,'SG',74.93);
solos[52]=new Array(12,4,'SG',81.63);
solos[53]=new Array(12,2,'SG',45.85);
solos[54]=new Array(12,5,'SG',80.54);
solos[55]=new Array(13,12,'SG',77.03);
solos[56]=new Array(13,1,'F',164.85);
solos[57]=new Array(13,2,'SG',50.17);
solos[58]=new Array(13,5,'SG',79.15);
solos[59]=new Array(14,12,'SG',75.54);
solos[60]=new Array(14,4,'SG',84.17);
solos[61]=new Array(14,2,'SG',48.16);
solos[62]=new Array(14,5,'SG',76.68);
solos[63]=new Array(15,12,'SG',81.04);
solos[64]=new Array(15,4,'SG',92.61);
solos[65]=new Array(15,2,'SG',50);
solos[66]=new Array(15,5,'SG',81.99);
solos[67]=new Array(16,12,'SG',80.26);
solos[68]=new Array(16,1,'F',171.15);
solos[69]=new Array(16,4,'SG',85.08);
solos[70]=new Array(16,2,'SG',50.03);
solos[71]=new Array(16,5,'SG',85.3);
solos[72]=new Array(17,12,'JG',68);
solos[73]=new Array(17,4,'JG',90);
solos[74]=new Array(17,2,'JG',48);
solos[75]=new Array(17,5,'SG',87);
solos[76]=new Array(18,12,'JG',87);
solos[77]=new Array(18,4,'JG',95);
solos[78]=new Array(18,2,'JG',51);
solos[79]=new Array(19,12,'JG',85);
solos[80]=new Array(19,4,'JG',94);
solos[81]=new Array(19,2,'JG',50);
solos[82]=new Array(20,12,'JG',95);
solos[83]=new Array(20,4,'JG',105);
solos[84]=new Array(20,2,'JG',55);
solos[85]=new Array(21,12,'JB',120);
solos[86]=new Array(21,4,'JB',130);
solos[87]=new Array(21,2,'JB',70);
solos[88]=new Array(22,12,'JG',110);
solos[89]=new Array(22,4,'JG',115);
solos[90]=new Array(22,2,'JG',65);
solos[91]=new Array(23,4,'M',80);
solos[92]=new Array(23,2,'M',50);
solos[93]=new Array(24,4,'SB',90);
solos[94]=new Array(24,2,'SB',52);
</t>
  </si>
  <si>
    <t>A</t>
  </si>
  <si>
    <t>B</t>
  </si>
  <si>
    <t>C</t>
  </si>
  <si>
    <t xml:space="preserve">teams[1]=new Array('A',1,2,4,3,8,'M',82.68);
teams[2]=new Array('A',1,2,4,3,9,'M',112.9);
teams[3]=new Array('A',1,2,4,3,10,'M',102.17);
teams[4]=new Array('A',6,7,8,9,8,'SG',98);
teams[5]=new Array('A',6,7,8,9,9,'SG',127);
teams[6]=new Array('A',6,7,8,9,10,'SG',120.5);
teams[7]=new Array('B',10,11,12,13,8,'SG',104);
teams[8]=new Array('B',10,11,12,13,9,'SG',130);
teams[9]=new Array('B',10,11,12,13,10,'SG',126.56);
teams[10]=new Array('C',14,15,16,17,8,'SG',116);
teams[11]=new Array('C',14,15,16,17,9,'SG',141);
teams[12]=new Array('C',14,15,16,17,10,'SG',134);
teams[13]=new Array('A',17,18,19,20,8,'JG',130);
teams[14]=new Array('A',17,18,19,20,9,'JG',150);
teams[15]=new Array('A',17,18,19,20,10,'JG',145);
teams[16]=new Array('B',25,25,25,25,8,'M',90);
teams[17]=new Array('B',25,25,25,25,9,'M',118);
teams[18]=new Array('B',25,25,25,25,10,'M',110);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</si>
</sst>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3">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applyAlignment="1">
      <alignment wrapText="1"/>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1</xdr:row>
      <xdr:rowOff>3457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ht="14.45" x14ac:dyDescent="0.3">
      <c r="B1" t="s">
        <v>0</v>
      </c>
      <c r="C1" s="2" t="s">
        <v>1</v>
      </c>
    </row>
    <row r="3" spans="1:13" ht="14.45" x14ac:dyDescent="0.3">
      <c r="B3" t="s">
        <v>2</v>
      </c>
      <c r="C3" s="1">
        <v>15</v>
      </c>
      <c r="G3">
        <v>0</v>
      </c>
      <c r="H3" t="s">
        <v>11</v>
      </c>
      <c r="L3" t="s">
        <v>23</v>
      </c>
      <c r="M3" s="2"/>
    </row>
    <row r="4" spans="1:13" ht="14.45" x14ac:dyDescent="0.3">
      <c r="G4">
        <v>1</v>
      </c>
      <c r="H4" t="s">
        <v>12</v>
      </c>
    </row>
    <row r="5" spans="1:13" ht="14.45" x14ac:dyDescent="0.3">
      <c r="B5" t="s">
        <v>10</v>
      </c>
      <c r="C5" s="3">
        <v>42290</v>
      </c>
      <c r="G5">
        <v>2</v>
      </c>
      <c r="H5" t="s">
        <v>13</v>
      </c>
    </row>
    <row r="6" spans="1:13" ht="14.45" x14ac:dyDescent="0.3">
      <c r="B6" t="s">
        <v>29</v>
      </c>
      <c r="C6" s="5">
        <v>42420</v>
      </c>
    </row>
    <row r="7" spans="1:13" ht="14.45" x14ac:dyDescent="0.3">
      <c r="K7" t="s">
        <v>32</v>
      </c>
      <c r="L7" s="4" t="s">
        <v>33</v>
      </c>
      <c r="M7" s="4" t="s">
        <v>34</v>
      </c>
    </row>
    <row r="8" spans="1:13" ht="14.45" x14ac:dyDescent="0.3">
      <c r="B8" t="s">
        <v>4</v>
      </c>
      <c r="C8" s="4" t="s">
        <v>88</v>
      </c>
      <c r="D8" s="4" t="s">
        <v>7</v>
      </c>
      <c r="E8" s="4" t="s">
        <v>8</v>
      </c>
      <c r="F8" s="4" t="s">
        <v>9</v>
      </c>
      <c r="G8" s="4"/>
      <c r="L8" s="4" t="s">
        <v>36</v>
      </c>
      <c r="M8" s="4" t="s">
        <v>35</v>
      </c>
    </row>
    <row r="9" spans="1:13" ht="14.45" x14ac:dyDescent="0.3">
      <c r="B9" t="s">
        <v>5</v>
      </c>
      <c r="C9" s="4">
        <v>11</v>
      </c>
      <c r="D9" s="4">
        <v>12</v>
      </c>
      <c r="E9" s="4">
        <v>15</v>
      </c>
      <c r="F9" s="4">
        <v>18</v>
      </c>
      <c r="G9" s="4"/>
      <c r="L9" s="4"/>
      <c r="M9" s="4"/>
    </row>
    <row r="10" spans="1:13" ht="12.75" customHeight="1" x14ac:dyDescent="0.3">
      <c r="B10" t="s">
        <v>6</v>
      </c>
      <c r="C10" s="4">
        <v>11</v>
      </c>
      <c r="D10" s="4">
        <v>14</v>
      </c>
      <c r="E10" s="4">
        <v>17</v>
      </c>
      <c r="F10" s="4">
        <v>100</v>
      </c>
      <c r="G10" s="4"/>
      <c r="L10" s="4"/>
      <c r="M10" s="4"/>
    </row>
    <row r="11" spans="1:13" ht="12.75" customHeight="1" x14ac:dyDescent="0.3">
      <c r="A11" t="s">
        <v>3</v>
      </c>
      <c r="B11" t="s">
        <v>14</v>
      </c>
      <c r="C11" s="12">
        <v>1</v>
      </c>
      <c r="D11" s="13">
        <v>2</v>
      </c>
      <c r="E11" s="13">
        <v>3</v>
      </c>
      <c r="F11" s="13">
        <v>4</v>
      </c>
      <c r="G11" s="13">
        <v>5</v>
      </c>
      <c r="L11" s="4"/>
      <c r="M11" s="4"/>
    </row>
    <row r="12" spans="1:13" ht="14.45" x14ac:dyDescent="0.3">
      <c r="A12" s="4">
        <v>12</v>
      </c>
      <c r="B12" s="4" t="s">
        <v>16</v>
      </c>
      <c r="C12" s="4">
        <v>0</v>
      </c>
      <c r="D12" s="4">
        <v>2</v>
      </c>
      <c r="E12" s="4">
        <v>1</v>
      </c>
      <c r="F12" s="4">
        <v>0</v>
      </c>
      <c r="G12" s="4"/>
      <c r="L12" s="4"/>
      <c r="M12" s="4"/>
    </row>
    <row r="13" spans="1:13" ht="14.45" x14ac:dyDescent="0.3">
      <c r="A13" s="4">
        <v>1</v>
      </c>
      <c r="B13" s="4" t="s">
        <v>43</v>
      </c>
      <c r="C13" s="4">
        <v>0</v>
      </c>
      <c r="D13" s="4">
        <v>0</v>
      </c>
      <c r="E13" s="4">
        <v>0</v>
      </c>
      <c r="F13" s="4">
        <v>2</v>
      </c>
      <c r="G13" s="4"/>
      <c r="L13" s="4"/>
      <c r="M13" s="4"/>
    </row>
    <row r="14" spans="1:13" ht="14.45" x14ac:dyDescent="0.3">
      <c r="A14" s="4">
        <v>4</v>
      </c>
      <c r="B14" s="4" t="s">
        <v>17</v>
      </c>
      <c r="C14" s="4">
        <v>0</v>
      </c>
      <c r="D14" s="4">
        <v>2</v>
      </c>
      <c r="E14" s="4">
        <v>1</v>
      </c>
      <c r="F14" s="4">
        <v>1</v>
      </c>
      <c r="G14" s="4"/>
      <c r="L14" s="4"/>
      <c r="M14" s="4"/>
    </row>
    <row r="15" spans="1:13" ht="14.45" x14ac:dyDescent="0.3">
      <c r="A15" s="4">
        <v>2</v>
      </c>
      <c r="B15" s="4" t="s">
        <v>18</v>
      </c>
      <c r="C15" s="4">
        <v>0</v>
      </c>
      <c r="D15" s="4">
        <v>2</v>
      </c>
      <c r="E15" s="4">
        <v>1</v>
      </c>
      <c r="F15" s="4">
        <v>1</v>
      </c>
      <c r="G15" s="4"/>
      <c r="L15" s="4"/>
      <c r="M15" s="4"/>
    </row>
    <row r="16" spans="1:13" ht="14.45" x14ac:dyDescent="0.3">
      <c r="A16" s="4">
        <v>5</v>
      </c>
      <c r="B16" s="4" t="s">
        <v>19</v>
      </c>
      <c r="C16" s="4">
        <v>0</v>
      </c>
      <c r="D16" s="4">
        <v>0</v>
      </c>
      <c r="E16" s="4">
        <v>2</v>
      </c>
      <c r="F16" s="4">
        <v>1</v>
      </c>
      <c r="G16" s="4"/>
    </row>
    <row r="17" spans="1:16" ht="14.45" x14ac:dyDescent="0.3">
      <c r="A17" s="4">
        <v>28</v>
      </c>
      <c r="B17" s="4" t="s">
        <v>41</v>
      </c>
      <c r="C17" s="4">
        <v>0</v>
      </c>
      <c r="D17" s="4">
        <v>2</v>
      </c>
      <c r="E17" s="4">
        <v>0</v>
      </c>
      <c r="F17" s="4">
        <v>0</v>
      </c>
      <c r="G17" s="4"/>
    </row>
    <row r="18" spans="1:16" ht="14.45" x14ac:dyDescent="0.3">
      <c r="A18" s="4">
        <v>21</v>
      </c>
      <c r="B18" s="4" t="s">
        <v>42</v>
      </c>
      <c r="C18" s="4">
        <v>0</v>
      </c>
      <c r="D18" s="4">
        <v>0</v>
      </c>
      <c r="E18" s="4">
        <v>2</v>
      </c>
      <c r="F18" s="4">
        <v>1</v>
      </c>
      <c r="G18" s="4"/>
      <c r="K18" t="s">
        <v>148</v>
      </c>
      <c r="M18" t="s">
        <v>149</v>
      </c>
    </row>
    <row r="19" spans="1:16" ht="14.45" x14ac:dyDescent="0.3">
      <c r="A19" s="4"/>
      <c r="B19" s="4"/>
      <c r="C19" s="4"/>
      <c r="D19" s="4"/>
      <c r="E19" s="4"/>
      <c r="F19" s="4"/>
      <c r="G19" s="4"/>
      <c r="L19" t="s">
        <v>88</v>
      </c>
      <c r="M19" t="s">
        <v>7</v>
      </c>
      <c r="N19" t="s">
        <v>8</v>
      </c>
      <c r="O19" t="s">
        <v>9</v>
      </c>
      <c r="P19">
        <v>0</v>
      </c>
    </row>
    <row r="20" spans="1:16" ht="14.45" x14ac:dyDescent="0.3">
      <c r="A20" s="4"/>
      <c r="B20" s="4"/>
      <c r="C20" s="4"/>
      <c r="D20" s="4"/>
      <c r="E20" s="4"/>
      <c r="F20" s="4"/>
      <c r="G20" s="4"/>
      <c r="K20" t="s">
        <v>33</v>
      </c>
      <c r="L20" t="s">
        <v>150</v>
      </c>
      <c r="M20" t="s">
        <v>151</v>
      </c>
      <c r="N20" t="s">
        <v>152</v>
      </c>
      <c r="O20" t="s">
        <v>33</v>
      </c>
    </row>
    <row r="21" spans="1:16" ht="14.45" x14ac:dyDescent="0.3">
      <c r="A21" s="4"/>
      <c r="B21" s="4"/>
      <c r="C21" s="4"/>
      <c r="D21" s="4"/>
      <c r="E21" s="4"/>
      <c r="F21" s="4"/>
      <c r="G21" s="4"/>
      <c r="K21" t="s">
        <v>36</v>
      </c>
      <c r="L21" t="s">
        <v>153</v>
      </c>
      <c r="M21" t="s">
        <v>154</v>
      </c>
      <c r="N21" t="s">
        <v>155</v>
      </c>
      <c r="O21" t="s">
        <v>36</v>
      </c>
    </row>
    <row r="22" spans="1:16" ht="14.45" x14ac:dyDescent="0.3">
      <c r="A22" s="4"/>
      <c r="B22" s="4"/>
      <c r="C22" s="4"/>
      <c r="D22" s="4"/>
      <c r="E22" s="4"/>
      <c r="F22" s="4"/>
      <c r="G22" s="4"/>
      <c r="K22">
        <v>0</v>
      </c>
    </row>
    <row r="23" spans="1:16" ht="14.45" x14ac:dyDescent="0.3">
      <c r="A23" s="4"/>
      <c r="B23" s="4"/>
      <c r="C23" s="4"/>
      <c r="D23" s="4"/>
      <c r="E23" s="4"/>
      <c r="F23" s="4"/>
      <c r="G23" s="4"/>
      <c r="K23">
        <v>0</v>
      </c>
    </row>
    <row r="24" spans="1:16" ht="14.45" x14ac:dyDescent="0.3">
      <c r="A24" s="4"/>
      <c r="B24" s="4"/>
      <c r="C24" s="4"/>
      <c r="D24" s="4"/>
      <c r="E24" s="4"/>
      <c r="F24" s="4"/>
      <c r="G24" s="4"/>
      <c r="K24">
        <v>0</v>
      </c>
    </row>
    <row r="25" spans="1:16" x14ac:dyDescent="0.25">
      <c r="K25">
        <v>0</v>
      </c>
    </row>
    <row r="26" spans="1:16" ht="14.45" x14ac:dyDescent="0.3">
      <c r="A26" t="s">
        <v>15</v>
      </c>
      <c r="K26">
        <v>0</v>
      </c>
    </row>
    <row r="27" spans="1:16" ht="14.45" x14ac:dyDescent="0.3">
      <c r="A27" s="4">
        <v>8</v>
      </c>
      <c r="B27" s="4" t="s">
        <v>20</v>
      </c>
      <c r="C27" s="4">
        <v>0</v>
      </c>
      <c r="D27" s="4">
        <v>1</v>
      </c>
      <c r="E27" s="4">
        <v>1</v>
      </c>
      <c r="F27" s="4">
        <v>1</v>
      </c>
      <c r="G27" s="4"/>
    </row>
    <row r="28" spans="1:16" ht="14.45" x14ac:dyDescent="0.3">
      <c r="A28" s="4">
        <v>9</v>
      </c>
      <c r="B28" s="4" t="s">
        <v>22</v>
      </c>
      <c r="C28" s="4">
        <v>0</v>
      </c>
      <c r="D28" s="4">
        <v>1</v>
      </c>
      <c r="E28" s="4">
        <v>1</v>
      </c>
      <c r="F28" s="4">
        <v>1</v>
      </c>
      <c r="G28" s="4"/>
    </row>
    <row r="29" spans="1:16" ht="14.45" x14ac:dyDescent="0.3">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B5" sqref="B5:L5"/>
    </sheetView>
  </sheetViews>
  <sheetFormatPr defaultColWidth="9.140625"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thickBot="1" x14ac:dyDescent="0.35"/>
    <row r="2" spans="2:21" ht="16.149999999999999" thickBot="1" x14ac:dyDescent="0.35">
      <c r="M2" s="192" t="s">
        <v>45</v>
      </c>
      <c r="N2" s="192"/>
      <c r="O2" s="193"/>
      <c r="P2" s="194">
        <v>42277</v>
      </c>
      <c r="Q2" s="195"/>
      <c r="R2" s="196"/>
    </row>
    <row r="3" spans="2:21" ht="7.5" customHeight="1" thickBot="1" x14ac:dyDescent="0.35"/>
    <row r="4" spans="2:21" ht="16.149999999999999" thickBot="1" x14ac:dyDescent="0.35">
      <c r="M4" s="192" t="s">
        <v>46</v>
      </c>
      <c r="N4" s="192"/>
      <c r="O4" s="197"/>
      <c r="P4" s="198">
        <f ca="1">P2-TODAY()</f>
        <v>-4</v>
      </c>
      <c r="Q4" s="199"/>
      <c r="R4" s="200"/>
    </row>
    <row r="5" spans="2:21" ht="21" x14ac:dyDescent="0.4">
      <c r="B5" s="201" t="s">
        <v>47</v>
      </c>
      <c r="C5" s="201"/>
      <c r="D5" s="201"/>
      <c r="E5" s="201"/>
      <c r="F5" s="201"/>
      <c r="G5" s="201"/>
      <c r="H5" s="201"/>
      <c r="I5" s="201"/>
      <c r="J5" s="201"/>
      <c r="K5" s="201"/>
      <c r="L5" s="201"/>
      <c r="P5" s="32"/>
    </row>
    <row r="6" spans="2:21" ht="14.45" x14ac:dyDescent="0.3">
      <c r="B6" s="33" t="s">
        <v>48</v>
      </c>
    </row>
    <row r="7" spans="2:21" ht="3.75" customHeight="1" thickBot="1" x14ac:dyDescent="0.35"/>
    <row r="8" spans="2:21" x14ac:dyDescent="0.25">
      <c r="B8" s="34" t="s">
        <v>49</v>
      </c>
      <c r="P8" s="135"/>
      <c r="Q8" s="136"/>
      <c r="R8" s="136"/>
      <c r="S8" s="136"/>
      <c r="T8" s="136"/>
      <c r="U8" s="137"/>
    </row>
    <row r="9" spans="2:21" ht="3.75" customHeight="1" thickBot="1" x14ac:dyDescent="0.3">
      <c r="B9" s="35"/>
      <c r="P9" s="138"/>
      <c r="Q9" s="139"/>
      <c r="R9" s="139"/>
      <c r="S9" s="139"/>
      <c r="T9" s="139"/>
      <c r="U9" s="140"/>
    </row>
    <row r="10" spans="2:21" thickBot="1" x14ac:dyDescent="0.35">
      <c r="B10" s="36" t="s">
        <v>50</v>
      </c>
      <c r="P10" s="169" t="s">
        <v>51</v>
      </c>
      <c r="Q10" s="170"/>
      <c r="R10" s="170"/>
      <c r="S10" s="170"/>
      <c r="T10" s="170"/>
      <c r="U10" s="171"/>
    </row>
    <row r="11" spans="2:21" ht="3.75" customHeight="1" thickBot="1" x14ac:dyDescent="0.35">
      <c r="P11" s="37"/>
      <c r="Q11" s="38"/>
      <c r="R11" s="38"/>
      <c r="S11" s="38"/>
      <c r="T11" s="38"/>
      <c r="U11" s="39"/>
    </row>
    <row r="12" spans="2:21" ht="15.75" customHeight="1" x14ac:dyDescent="0.25">
      <c r="B12" s="172" t="s">
        <v>52</v>
      </c>
      <c r="C12" s="172"/>
      <c r="D12" s="172"/>
      <c r="E12" s="172"/>
      <c r="F12" s="172"/>
      <c r="G12" s="172"/>
      <c r="H12" s="172"/>
      <c r="J12" s="173" t="s">
        <v>53</v>
      </c>
      <c r="K12" s="173"/>
      <c r="L12" s="173"/>
      <c r="M12" s="173"/>
      <c r="N12" s="173"/>
      <c r="P12" s="174" t="s">
        <v>54</v>
      </c>
      <c r="Q12" s="175"/>
      <c r="R12" s="175"/>
      <c r="S12" s="175"/>
      <c r="T12" s="175"/>
      <c r="U12" s="176"/>
    </row>
    <row r="13" spans="2:21" ht="4.5" customHeight="1" thickBot="1" x14ac:dyDescent="0.3">
      <c r="J13" s="27"/>
      <c r="K13" s="27"/>
      <c r="L13" s="27"/>
      <c r="M13" s="27"/>
      <c r="N13" s="27"/>
      <c r="P13" s="177"/>
      <c r="Q13" s="178"/>
      <c r="R13" s="178"/>
      <c r="S13" s="178"/>
      <c r="T13" s="178"/>
      <c r="U13" s="179"/>
    </row>
    <row r="14" spans="2:21" ht="15.75" customHeight="1" thickBot="1" x14ac:dyDescent="0.3">
      <c r="B14" s="183" t="s">
        <v>55</v>
      </c>
      <c r="C14" s="184"/>
      <c r="D14" s="185"/>
      <c r="E14" s="186" t="s">
        <v>134</v>
      </c>
      <c r="F14" s="187"/>
      <c r="G14" s="187"/>
      <c r="H14" s="188"/>
      <c r="J14" s="189" t="s">
        <v>56</v>
      </c>
      <c r="K14" s="190"/>
      <c r="L14" s="191"/>
      <c r="M14" s="84">
        <f>(COUNTIF(processing_ind!E7:E151,3)+COUNTIF(processing_ind!E7:E151,4))*20+COUNTIF(processing_ind!E7:E151,2)*15</f>
        <v>470</v>
      </c>
      <c r="N14" s="85"/>
      <c r="P14" s="177"/>
      <c r="Q14" s="178"/>
      <c r="R14" s="178"/>
      <c r="S14" s="178"/>
      <c r="T14" s="178"/>
      <c r="U14" s="179"/>
    </row>
    <row r="15" spans="2:21" ht="3.75" customHeight="1" thickBot="1" x14ac:dyDescent="0.3">
      <c r="B15" s="40"/>
      <c r="C15" s="40"/>
      <c r="D15" s="40"/>
      <c r="E15" s="40"/>
      <c r="F15" s="40"/>
      <c r="G15" s="40"/>
      <c r="H15" s="40"/>
      <c r="J15" s="69"/>
      <c r="K15" s="69"/>
      <c r="L15" s="69"/>
      <c r="M15" s="69"/>
      <c r="N15" s="27"/>
      <c r="P15" s="177"/>
      <c r="Q15" s="178"/>
      <c r="R15" s="178"/>
      <c r="S15" s="178"/>
      <c r="T15" s="178"/>
      <c r="U15" s="179"/>
    </row>
    <row r="16" spans="2:21" ht="15.75" customHeight="1" thickBot="1" x14ac:dyDescent="0.3">
      <c r="B16" s="74" t="s">
        <v>57</v>
      </c>
      <c r="C16" s="93"/>
      <c r="D16" s="75"/>
      <c r="E16" s="81">
        <v>10002477</v>
      </c>
      <c r="F16" s="82"/>
      <c r="G16" s="82"/>
      <c r="H16" s="83"/>
      <c r="I16" s="41"/>
      <c r="J16" s="70" t="s">
        <v>58</v>
      </c>
      <c r="K16" s="71"/>
      <c r="L16" s="72"/>
      <c r="M16" s="84">
        <f>(COUNTIF(Entry_Team!E4:E152,"F")+COUNTIF(Entry_Team!E4:E152,"M"))*20</f>
        <v>120</v>
      </c>
      <c r="N16" s="85"/>
      <c r="P16" s="180"/>
      <c r="Q16" s="181"/>
      <c r="R16" s="181"/>
      <c r="S16" s="181"/>
      <c r="T16" s="181"/>
      <c r="U16" s="182"/>
    </row>
    <row r="17" spans="1:23" ht="3.75" customHeight="1" thickBot="1" x14ac:dyDescent="0.35">
      <c r="B17" s="16"/>
      <c r="C17" s="40"/>
      <c r="D17" s="40"/>
      <c r="E17" s="40"/>
      <c r="F17" s="40"/>
      <c r="G17" s="40"/>
      <c r="H17" s="40"/>
      <c r="J17" s="69"/>
      <c r="K17" s="69"/>
      <c r="L17" s="69"/>
      <c r="M17" s="69"/>
      <c r="N17" s="69"/>
      <c r="P17" s="42"/>
      <c r="Q17" s="43"/>
      <c r="R17" s="43"/>
      <c r="S17" s="43"/>
      <c r="T17" s="43"/>
      <c r="U17" s="39"/>
    </row>
    <row r="18" spans="1:23" ht="16.149999999999999" thickBot="1" x14ac:dyDescent="0.35">
      <c r="B18" s="74" t="s">
        <v>59</v>
      </c>
      <c r="C18" s="93"/>
      <c r="D18" s="75"/>
      <c r="E18" s="81" t="s">
        <v>135</v>
      </c>
      <c r="F18" s="82"/>
      <c r="G18" s="82"/>
      <c r="H18" s="83"/>
      <c r="J18" s="146" t="s">
        <v>60</v>
      </c>
      <c r="K18" s="147"/>
      <c r="L18" s="148"/>
      <c r="M18" s="149">
        <f>SUM(M14:N16)</f>
        <v>590</v>
      </c>
      <c r="N18" s="150"/>
      <c r="P18" s="151" t="s">
        <v>61</v>
      </c>
      <c r="Q18" s="152"/>
      <c r="R18" s="152"/>
      <c r="S18" s="152"/>
      <c r="T18" s="152"/>
      <c r="U18" s="153"/>
    </row>
    <row r="19" spans="1:23" ht="3.75" customHeight="1" thickBot="1" x14ac:dyDescent="0.35">
      <c r="B19" s="16"/>
      <c r="C19" s="40"/>
      <c r="D19" s="40"/>
      <c r="E19" s="40"/>
      <c r="F19" s="40"/>
      <c r="G19" s="40"/>
      <c r="H19" s="40"/>
      <c r="P19" s="42"/>
      <c r="Q19" s="43"/>
      <c r="R19" s="43"/>
      <c r="S19" s="43"/>
      <c r="T19" s="43"/>
      <c r="U19" s="39"/>
    </row>
    <row r="20" spans="1:23" ht="15.75" customHeight="1" thickBot="1" x14ac:dyDescent="0.3">
      <c r="B20" s="74" t="s">
        <v>62</v>
      </c>
      <c r="C20" s="93"/>
      <c r="D20" s="93"/>
      <c r="E20" s="75"/>
      <c r="F20" s="154" t="s">
        <v>136</v>
      </c>
      <c r="G20" s="155"/>
      <c r="H20" s="156"/>
      <c r="J20" s="157" t="s">
        <v>63</v>
      </c>
      <c r="K20" s="158"/>
      <c r="L20" s="158"/>
      <c r="M20" s="158"/>
      <c r="N20" s="159"/>
      <c r="O20" s="44"/>
      <c r="P20" s="166" t="s">
        <v>64</v>
      </c>
      <c r="Q20" s="167"/>
      <c r="R20" s="167"/>
      <c r="S20" s="167"/>
      <c r="T20" s="167"/>
      <c r="U20" s="168"/>
    </row>
    <row r="21" spans="1:23" ht="3.75" customHeight="1" thickBot="1" x14ac:dyDescent="0.3">
      <c r="B21" s="16"/>
      <c r="C21" s="40"/>
      <c r="D21" s="40"/>
      <c r="E21" s="40"/>
      <c r="F21" s="40"/>
      <c r="G21" s="40"/>
      <c r="H21" s="40"/>
      <c r="J21" s="160"/>
      <c r="K21" s="161"/>
      <c r="L21" s="161"/>
      <c r="M21" s="161"/>
      <c r="N21" s="162"/>
      <c r="O21" s="44"/>
      <c r="P21" s="37"/>
      <c r="Q21" s="38"/>
      <c r="R21" s="38"/>
      <c r="S21" s="38"/>
      <c r="T21" s="38"/>
      <c r="U21" s="39"/>
    </row>
    <row r="22" spans="1:23" ht="15.75" customHeight="1" thickBot="1" x14ac:dyDescent="0.3">
      <c r="B22" s="74" t="s">
        <v>65</v>
      </c>
      <c r="C22" s="75"/>
      <c r="D22" s="114" t="s">
        <v>137</v>
      </c>
      <c r="E22" s="114"/>
      <c r="F22" s="114"/>
      <c r="G22" s="114"/>
      <c r="H22" s="115"/>
      <c r="J22" s="160"/>
      <c r="K22" s="161"/>
      <c r="L22" s="161"/>
      <c r="M22" s="161"/>
      <c r="N22" s="162"/>
      <c r="P22" s="104" t="s">
        <v>66</v>
      </c>
      <c r="Q22" s="105"/>
      <c r="R22" s="105"/>
      <c r="S22" s="105"/>
      <c r="T22" s="105"/>
      <c r="U22" s="106"/>
      <c r="W22" s="45"/>
    </row>
    <row r="23" spans="1:23" ht="3.75" customHeight="1" thickBot="1" x14ac:dyDescent="0.3">
      <c r="B23" s="40"/>
      <c r="C23" s="40"/>
      <c r="D23" s="40"/>
      <c r="E23" s="40"/>
      <c r="F23" s="40"/>
      <c r="G23" s="40"/>
      <c r="H23" s="40"/>
      <c r="J23" s="160"/>
      <c r="K23" s="161"/>
      <c r="L23" s="161"/>
      <c r="M23" s="161"/>
      <c r="N23" s="162"/>
      <c r="P23" s="107"/>
      <c r="Q23" s="108"/>
      <c r="R23" s="108"/>
      <c r="S23" s="108"/>
      <c r="T23" s="108"/>
      <c r="U23" s="109"/>
    </row>
    <row r="24" spans="1:23" ht="15.75" customHeight="1" thickBot="1" x14ac:dyDescent="0.3">
      <c r="B24" s="113"/>
      <c r="C24" s="114"/>
      <c r="D24" s="114"/>
      <c r="E24" s="114"/>
      <c r="F24" s="114"/>
      <c r="G24" s="114"/>
      <c r="H24" s="115"/>
      <c r="I24" s="41"/>
      <c r="J24" s="160"/>
      <c r="K24" s="161"/>
      <c r="L24" s="161"/>
      <c r="M24" s="161"/>
      <c r="N24" s="162"/>
      <c r="P24" s="107"/>
      <c r="Q24" s="108"/>
      <c r="R24" s="108"/>
      <c r="S24" s="108"/>
      <c r="T24" s="108"/>
      <c r="U24" s="109"/>
    </row>
    <row r="25" spans="1:23" ht="3" customHeight="1" thickBot="1" x14ac:dyDescent="0.3">
      <c r="B25" s="40"/>
      <c r="C25" s="40"/>
      <c r="D25" s="40"/>
      <c r="E25" s="40"/>
      <c r="F25" s="40"/>
      <c r="G25" s="40"/>
      <c r="H25" s="40"/>
      <c r="J25" s="160"/>
      <c r="K25" s="161"/>
      <c r="L25" s="161"/>
      <c r="M25" s="161"/>
      <c r="N25" s="162"/>
      <c r="P25" s="107"/>
      <c r="Q25" s="108"/>
      <c r="R25" s="108"/>
      <c r="S25" s="108"/>
      <c r="T25" s="108"/>
      <c r="U25" s="109"/>
    </row>
    <row r="26" spans="1:23" ht="16.5" customHeight="1" thickBot="1" x14ac:dyDescent="0.3">
      <c r="B26" s="113"/>
      <c r="C26" s="114"/>
      <c r="D26" s="114"/>
      <c r="E26" s="114"/>
      <c r="F26" s="114"/>
      <c r="G26" s="114"/>
      <c r="H26" s="115"/>
      <c r="I26" s="41"/>
      <c r="J26" s="163"/>
      <c r="K26" s="164"/>
      <c r="L26" s="164"/>
      <c r="M26" s="164"/>
      <c r="N26" s="165"/>
      <c r="P26" s="107"/>
      <c r="Q26" s="108"/>
      <c r="R26" s="108"/>
      <c r="S26" s="108"/>
      <c r="T26" s="108"/>
      <c r="U26" s="109"/>
    </row>
    <row r="27" spans="1:23" ht="3.75" customHeight="1" thickBot="1" x14ac:dyDescent="0.3">
      <c r="P27" s="107"/>
      <c r="Q27" s="108"/>
      <c r="R27" s="108"/>
      <c r="S27" s="108"/>
      <c r="T27" s="108"/>
      <c r="U27" s="109"/>
    </row>
    <row r="28" spans="1:23" ht="15.75" customHeight="1" thickBot="1" x14ac:dyDescent="0.3">
      <c r="A28" s="46"/>
      <c r="B28" s="74" t="s">
        <v>67</v>
      </c>
      <c r="C28" s="75"/>
      <c r="D28" s="116" t="s">
        <v>138</v>
      </c>
      <c r="E28" s="116"/>
      <c r="F28" s="116"/>
      <c r="G28" s="116"/>
      <c r="H28" s="116"/>
      <c r="I28" s="47"/>
      <c r="J28" s="117" t="s">
        <v>68</v>
      </c>
      <c r="K28" s="118"/>
      <c r="L28" s="118"/>
      <c r="M28" s="118"/>
      <c r="N28" s="119"/>
      <c r="P28" s="110"/>
      <c r="Q28" s="111"/>
      <c r="R28" s="111"/>
      <c r="S28" s="111"/>
      <c r="T28" s="111"/>
      <c r="U28" s="112"/>
    </row>
    <row r="29" spans="1:23" ht="3.75" customHeight="1" thickBot="1" x14ac:dyDescent="0.3">
      <c r="C29" s="48"/>
      <c r="I29" s="49"/>
      <c r="J29" s="120"/>
      <c r="K29" s="121"/>
      <c r="L29" s="121"/>
      <c r="M29" s="121"/>
      <c r="N29" s="122"/>
      <c r="P29" s="126"/>
      <c r="Q29" s="127"/>
      <c r="R29" s="127"/>
      <c r="S29" s="127"/>
      <c r="T29" s="127"/>
      <c r="U29" s="128"/>
    </row>
    <row r="30" spans="1:23" ht="15.75" customHeight="1" thickBot="1" x14ac:dyDescent="0.3">
      <c r="B30" s="74" t="s">
        <v>69</v>
      </c>
      <c r="C30" s="75"/>
      <c r="D30" s="132" t="s">
        <v>139</v>
      </c>
      <c r="E30" s="133"/>
      <c r="F30" s="133"/>
      <c r="G30" s="133"/>
      <c r="H30" s="134"/>
      <c r="I30" s="47"/>
      <c r="J30" s="123"/>
      <c r="K30" s="124"/>
      <c r="L30" s="124"/>
      <c r="M30" s="124"/>
      <c r="N30" s="125"/>
      <c r="P30" s="129"/>
      <c r="Q30" s="130"/>
      <c r="R30" s="130"/>
      <c r="S30" s="130"/>
      <c r="T30" s="130"/>
      <c r="U30" s="131"/>
    </row>
    <row r="31" spans="1:23" thickBot="1" x14ac:dyDescent="0.35">
      <c r="B31" s="50"/>
      <c r="C31" s="50"/>
      <c r="J31" s="51"/>
      <c r="K31" s="51"/>
      <c r="L31" s="51"/>
      <c r="M31" s="52"/>
      <c r="N31" s="51"/>
    </row>
    <row r="32" spans="1:23" ht="15.6" x14ac:dyDescent="0.3">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3">
      <c r="A33" s="58"/>
      <c r="B33" s="45"/>
      <c r="C33" s="45"/>
      <c r="D33" s="45"/>
      <c r="E33" s="45"/>
      <c r="F33" s="45"/>
      <c r="G33" s="45"/>
      <c r="H33" s="45"/>
      <c r="I33" s="45"/>
      <c r="K33" s="51"/>
      <c r="L33" s="51"/>
      <c r="M33" s="51"/>
      <c r="N33" s="51"/>
      <c r="O33" s="45"/>
      <c r="P33" s="45"/>
      <c r="Q33" s="45"/>
      <c r="R33" s="45"/>
      <c r="S33" s="45"/>
      <c r="T33" s="45"/>
      <c r="U33" s="45"/>
      <c r="V33" s="59"/>
    </row>
    <row r="34" spans="1:22" ht="15.6" x14ac:dyDescent="0.3">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3">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1" t="s">
        <v>72</v>
      </c>
      <c r="C36" s="141"/>
      <c r="D36" s="141"/>
      <c r="E36" s="141"/>
      <c r="F36" s="141"/>
      <c r="G36" s="141"/>
      <c r="H36" s="141"/>
      <c r="I36" s="141"/>
      <c r="J36" s="141"/>
      <c r="K36" s="141"/>
      <c r="L36" s="142"/>
      <c r="M36" s="143" t="s">
        <v>73</v>
      </c>
      <c r="N36" s="141"/>
      <c r="O36" s="141"/>
      <c r="P36" s="141"/>
      <c r="Q36" s="141"/>
      <c r="R36" s="141"/>
      <c r="S36" s="141"/>
      <c r="T36" s="141"/>
      <c r="U36" s="141"/>
      <c r="V36" s="59"/>
    </row>
    <row r="37" spans="1:22" ht="15.75" customHeight="1" thickBot="1" x14ac:dyDescent="0.3">
      <c r="A37" s="58"/>
      <c r="B37" s="141"/>
      <c r="C37" s="141"/>
      <c r="D37" s="141"/>
      <c r="E37" s="141"/>
      <c r="F37" s="141"/>
      <c r="G37" s="141"/>
      <c r="H37" s="141"/>
      <c r="I37" s="141"/>
      <c r="J37" s="141"/>
      <c r="K37" s="141"/>
      <c r="L37" s="142"/>
      <c r="M37" s="143"/>
      <c r="N37" s="141"/>
      <c r="O37" s="141"/>
      <c r="P37" s="141"/>
      <c r="Q37" s="141"/>
      <c r="R37" s="141"/>
      <c r="S37" s="141"/>
      <c r="T37" s="141"/>
      <c r="U37" s="141"/>
      <c r="V37" s="59"/>
    </row>
    <row r="38" spans="1:22" ht="15.75" customHeight="1" thickBot="1" x14ac:dyDescent="0.3">
      <c r="A38" s="58"/>
      <c r="B38" s="141"/>
      <c r="C38" s="141"/>
      <c r="D38" s="141"/>
      <c r="E38" s="141"/>
      <c r="F38" s="141"/>
      <c r="G38" s="141"/>
      <c r="H38" s="141"/>
      <c r="I38" s="141"/>
      <c r="J38" s="141"/>
      <c r="K38" s="141"/>
      <c r="L38" s="142"/>
      <c r="M38" s="143" t="s">
        <v>74</v>
      </c>
      <c r="N38" s="141"/>
      <c r="O38" s="141"/>
      <c r="P38" s="141"/>
      <c r="Q38" s="141"/>
      <c r="R38" s="141"/>
      <c r="S38" s="142"/>
      <c r="T38" s="144">
        <v>2</v>
      </c>
      <c r="U38" s="145"/>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89" t="s">
        <v>75</v>
      </c>
      <c r="C40" s="89"/>
      <c r="D40" s="89"/>
      <c r="E40" s="89"/>
      <c r="F40" s="89"/>
      <c r="G40" s="89"/>
      <c r="H40" s="89"/>
      <c r="I40" s="89"/>
      <c r="J40" s="89"/>
      <c r="K40" s="89"/>
      <c r="L40" s="89"/>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3" t="s">
        <v>76</v>
      </c>
      <c r="C42" s="103"/>
      <c r="D42" s="103"/>
      <c r="E42" s="103"/>
      <c r="F42" s="103"/>
      <c r="G42" s="103"/>
      <c r="H42" s="103"/>
      <c r="I42" s="103"/>
      <c r="J42" s="103"/>
      <c r="K42" s="103"/>
      <c r="L42" s="45"/>
      <c r="M42" s="103" t="s">
        <v>77</v>
      </c>
      <c r="N42" s="103"/>
      <c r="O42" s="103"/>
      <c r="P42" s="103"/>
      <c r="Q42" s="103"/>
      <c r="R42" s="103"/>
      <c r="S42" s="103"/>
      <c r="T42" s="103"/>
      <c r="U42" s="103"/>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90" t="s">
        <v>78</v>
      </c>
      <c r="C44" s="91"/>
      <c r="D44" s="92"/>
      <c r="E44" s="76" t="s">
        <v>140</v>
      </c>
      <c r="F44" s="77"/>
      <c r="G44" s="77"/>
      <c r="H44" s="77"/>
      <c r="I44" s="77"/>
      <c r="J44" s="77"/>
      <c r="K44" s="78"/>
      <c r="L44" s="45"/>
      <c r="M44" s="74" t="s">
        <v>78</v>
      </c>
      <c r="N44" s="93"/>
      <c r="O44" s="93"/>
      <c r="P44" s="75"/>
      <c r="Q44" s="81" t="s">
        <v>141</v>
      </c>
      <c r="R44" s="82"/>
      <c r="S44" s="82"/>
      <c r="T44" s="82"/>
      <c r="U44" s="83"/>
      <c r="V44" s="59"/>
    </row>
    <row r="45" spans="1:22" ht="3" customHeight="1" thickBot="1" x14ac:dyDescent="0.3">
      <c r="A45" s="58"/>
      <c r="B45" s="16"/>
      <c r="C45" s="16"/>
      <c r="D45" s="16"/>
      <c r="E45" s="16"/>
      <c r="F45" s="16"/>
      <c r="G45" s="16"/>
      <c r="H45" s="45"/>
      <c r="I45" s="45"/>
      <c r="J45" s="16"/>
      <c r="K45" s="16"/>
      <c r="L45" s="16"/>
      <c r="M45" s="16"/>
      <c r="N45" s="16"/>
      <c r="O45" s="16"/>
      <c r="P45" s="16"/>
      <c r="Q45" s="94"/>
      <c r="R45" s="95"/>
      <c r="S45" s="95"/>
      <c r="T45" s="95"/>
      <c r="U45" s="96"/>
      <c r="V45" s="59"/>
    </row>
    <row r="46" spans="1:22" ht="15.75" thickBot="1" x14ac:dyDescent="0.3">
      <c r="A46" s="58"/>
      <c r="B46" s="90" t="s">
        <v>62</v>
      </c>
      <c r="C46" s="91"/>
      <c r="D46" s="92"/>
      <c r="E46" s="100"/>
      <c r="F46" s="101"/>
      <c r="G46" s="101"/>
      <c r="H46" s="101"/>
      <c r="I46" s="101"/>
      <c r="J46" s="101"/>
      <c r="K46" s="102"/>
      <c r="L46" s="45"/>
      <c r="M46" s="74" t="s">
        <v>62</v>
      </c>
      <c r="N46" s="93"/>
      <c r="O46" s="93"/>
      <c r="P46" s="75"/>
      <c r="Q46" s="97"/>
      <c r="R46" s="98"/>
      <c r="S46" s="98"/>
      <c r="T46" s="98"/>
      <c r="U46" s="99"/>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4" t="s">
        <v>65</v>
      </c>
      <c r="C48" s="75"/>
      <c r="D48" s="76"/>
      <c r="E48" s="77"/>
      <c r="F48" s="77"/>
      <c r="G48" s="77"/>
      <c r="H48" s="77"/>
      <c r="I48" s="77"/>
      <c r="J48" s="77"/>
      <c r="K48" s="78"/>
      <c r="L48" s="45"/>
      <c r="M48" s="74" t="s">
        <v>65</v>
      </c>
      <c r="N48" s="75"/>
      <c r="O48" s="86"/>
      <c r="P48" s="87"/>
      <c r="Q48" s="87"/>
      <c r="R48" s="87"/>
      <c r="S48" s="87"/>
      <c r="T48" s="87"/>
      <c r="U48" s="88"/>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6"/>
      <c r="C50" s="77"/>
      <c r="D50" s="77"/>
      <c r="E50" s="77"/>
      <c r="F50" s="77"/>
      <c r="G50" s="77"/>
      <c r="H50" s="77"/>
      <c r="I50" s="77"/>
      <c r="J50" s="77"/>
      <c r="K50" s="78"/>
      <c r="L50" s="45"/>
      <c r="M50" s="81"/>
      <c r="N50" s="82"/>
      <c r="O50" s="82"/>
      <c r="P50" s="82"/>
      <c r="Q50" s="82"/>
      <c r="R50" s="82"/>
      <c r="S50" s="82"/>
      <c r="T50" s="82"/>
      <c r="U50" s="83"/>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6"/>
      <c r="C52" s="77"/>
      <c r="D52" s="77"/>
      <c r="E52" s="77"/>
      <c r="F52" s="77"/>
      <c r="G52" s="77"/>
      <c r="H52" s="77"/>
      <c r="I52" s="77"/>
      <c r="J52" s="77"/>
      <c r="K52" s="78"/>
      <c r="L52" s="45"/>
      <c r="M52" s="81"/>
      <c r="N52" s="82"/>
      <c r="O52" s="82"/>
      <c r="P52" s="82"/>
      <c r="Q52" s="82"/>
      <c r="R52" s="82"/>
      <c r="S52" s="82"/>
      <c r="T52" s="82"/>
      <c r="U52" s="83"/>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4" t="s">
        <v>67</v>
      </c>
      <c r="C54" s="75"/>
      <c r="D54" s="76"/>
      <c r="E54" s="77"/>
      <c r="F54" s="77"/>
      <c r="G54" s="77"/>
      <c r="H54" s="77"/>
      <c r="I54" s="77"/>
      <c r="J54" s="77"/>
      <c r="K54" s="78"/>
      <c r="L54" s="45"/>
      <c r="M54" s="79" t="s">
        <v>67</v>
      </c>
      <c r="N54" s="80"/>
      <c r="O54" s="81"/>
      <c r="P54" s="82"/>
      <c r="Q54" s="82"/>
      <c r="R54" s="82"/>
      <c r="S54" s="82"/>
      <c r="T54" s="82"/>
      <c r="U54" s="83"/>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4" t="s">
        <v>79</v>
      </c>
      <c r="C56" s="75"/>
      <c r="D56" s="76"/>
      <c r="E56" s="77"/>
      <c r="F56" s="77"/>
      <c r="G56" s="77"/>
      <c r="H56" s="77"/>
      <c r="I56" s="77"/>
      <c r="J56" s="77"/>
      <c r="K56" s="78"/>
      <c r="L56" s="45"/>
      <c r="M56" s="79" t="s">
        <v>79</v>
      </c>
      <c r="N56" s="80"/>
      <c r="O56" s="81"/>
      <c r="P56" s="82"/>
      <c r="Q56" s="82"/>
      <c r="R56" s="82"/>
      <c r="S56" s="82"/>
      <c r="T56" s="82"/>
      <c r="U56" s="83"/>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A5" workbookViewId="0">
      <selection activeCell="I10" sqref="I10"/>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3.15" x14ac:dyDescent="0.3">
      <c r="H1" s="21" t="s">
        <v>30</v>
      </c>
      <c r="I1" s="9" t="s">
        <v>81</v>
      </c>
      <c r="L1" s="14" t="s">
        <v>44</v>
      </c>
      <c r="M1" t="s">
        <v>31</v>
      </c>
    </row>
    <row r="2" spans="1:22" ht="6.75" customHeight="1" x14ac:dyDescent="0.3">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ht="14.45" x14ac:dyDescent="0.3">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ht="14.45" x14ac:dyDescent="0.3">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ht="14.45" x14ac:dyDescent="0.3">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ht="14.45" x14ac:dyDescent="0.3">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ht="14.45" x14ac:dyDescent="0.3">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ht="14.45" x14ac:dyDescent="0.3">
      <c r="A8" s="4" t="s">
        <v>95</v>
      </c>
      <c r="B8" s="4" t="s">
        <v>96</v>
      </c>
      <c r="C8" s="4">
        <v>31282749</v>
      </c>
      <c r="D8" s="4" t="s">
        <v>33</v>
      </c>
      <c r="E8" s="7">
        <v>32984</v>
      </c>
      <c r="F8" s="8">
        <f>IF(E8="","",DATEDIF(E8,setUp!$C$5,"Y"))</f>
        <v>25</v>
      </c>
      <c r="G8" s="29" t="s">
        <v>9</v>
      </c>
      <c r="H8" s="17"/>
      <c r="I8" s="17">
        <v>1.5034722222222222E-3</v>
      </c>
      <c r="J8" s="17">
        <v>6.2430555555555546E-4</v>
      </c>
      <c r="K8" s="17">
        <v>3.9930555555555552E-4</v>
      </c>
      <c r="L8" s="17">
        <v>6.9953703703703714E-4</v>
      </c>
      <c r="M8" s="17"/>
      <c r="N8" s="17">
        <v>1.3888888888888889E-4</v>
      </c>
      <c r="O8" s="17"/>
      <c r="P8" s="17"/>
      <c r="Q8" s="17"/>
      <c r="R8" s="17"/>
      <c r="S8" s="17"/>
      <c r="T8" s="17"/>
      <c r="U8" s="28" t="str">
        <f ca="1">OFFSET(setUp!$B$8,0,processing_ind!D7)</f>
        <v>Open</v>
      </c>
      <c r="V8" s="28" t="str">
        <f ca="1">OFFSET(setUp!$B$8,0,processing_ind!C7)</f>
        <v>Open</v>
      </c>
    </row>
    <row r="9" spans="1:22" ht="14.45" x14ac:dyDescent="0.3">
      <c r="A9" s="4" t="s">
        <v>97</v>
      </c>
      <c r="B9" s="4" t="s">
        <v>98</v>
      </c>
      <c r="C9" s="4">
        <v>31316599</v>
      </c>
      <c r="D9" s="4" t="s">
        <v>33</v>
      </c>
      <c r="E9" s="7">
        <v>35837</v>
      </c>
      <c r="F9" s="8">
        <f>IF(E9="","",DATEDIF(E9,setUp!$C$5,"Y"))</f>
        <v>17</v>
      </c>
      <c r="G9" s="29" t="s">
        <v>8</v>
      </c>
      <c r="H9" s="17">
        <v>7.3854166666666653E-4</v>
      </c>
      <c r="I9" s="17">
        <v>1.651736111111111E-3</v>
      </c>
      <c r="J9" s="17">
        <v>7.4097222222222218E-4</v>
      </c>
      <c r="K9" s="17">
        <v>4.4675925925925921E-4</v>
      </c>
      <c r="L9" s="17">
        <v>8.0648148148148148E-4</v>
      </c>
      <c r="M9" s="17"/>
      <c r="N9" s="17">
        <v>1.3888888888888889E-4</v>
      </c>
      <c r="O9" s="17"/>
      <c r="P9" s="17"/>
      <c r="Q9" s="17"/>
      <c r="R9" s="17"/>
      <c r="S9" s="17"/>
      <c r="T9" s="17"/>
      <c r="U9" s="28" t="str">
        <f ca="1">OFFSET(setUp!$B$8,0,processing_ind!D8)</f>
        <v>Senior</v>
      </c>
      <c r="V9" s="28" t="str">
        <f ca="1">OFFSET(setUp!$B$8,0,processing_ind!C8)</f>
        <v>Open</v>
      </c>
    </row>
    <row r="10" spans="1:22" ht="14.45" x14ac:dyDescent="0.3">
      <c r="A10" s="4" t="s">
        <v>99</v>
      </c>
      <c r="B10" s="4" t="s">
        <v>100</v>
      </c>
      <c r="C10" s="4">
        <v>200</v>
      </c>
      <c r="D10" s="4" t="s">
        <v>33</v>
      </c>
      <c r="E10" s="7">
        <v>35943</v>
      </c>
      <c r="F10" s="8">
        <f>IF(E10="","",DATEDIF(E10,setUp!$C$5,"Y"))</f>
        <v>17</v>
      </c>
      <c r="G10" s="29" t="s">
        <v>8</v>
      </c>
      <c r="H10" s="17">
        <v>6.8287037037037025E-4</v>
      </c>
      <c r="I10" s="17">
        <v>1.5381944444444445E-3</v>
      </c>
      <c r="J10" s="17">
        <v>7.337962962962963E-4</v>
      </c>
      <c r="K10" s="17">
        <v>4.1087962962962958E-4</v>
      </c>
      <c r="L10" s="17">
        <v>8.3333333333333339E-4</v>
      </c>
      <c r="M10" s="17"/>
      <c r="N10" s="17">
        <v>3.4722222222222224E-4</v>
      </c>
      <c r="O10" s="17"/>
      <c r="P10" s="17"/>
      <c r="Q10" s="17"/>
      <c r="R10" s="17"/>
      <c r="S10" s="17"/>
      <c r="T10" s="17"/>
      <c r="U10" s="28" t="str">
        <f ca="1">OFFSET(setUp!$B$8,0,processing_ind!D9)</f>
        <v>Senior</v>
      </c>
      <c r="V10" s="28" t="str">
        <f ca="1">OFFSET(setUp!$B$8,0,processing_ind!C9)</f>
        <v>Senior</v>
      </c>
    </row>
    <row r="11" spans="1:22" ht="14.45" x14ac:dyDescent="0.3">
      <c r="A11" s="4" t="s">
        <v>101</v>
      </c>
      <c r="B11" s="4" t="s">
        <v>102</v>
      </c>
      <c r="C11" s="4">
        <v>31181821</v>
      </c>
      <c r="D11" s="4" t="s">
        <v>33</v>
      </c>
      <c r="E11" s="7">
        <v>35330</v>
      </c>
      <c r="F11" s="8">
        <f>IF(E11="","",DATEDIF(E11,setUp!$C$5,"Y"))</f>
        <v>19</v>
      </c>
      <c r="G11" s="29" t="s">
        <v>9</v>
      </c>
      <c r="H11" s="17"/>
      <c r="I11" s="17"/>
      <c r="J11" s="17">
        <v>7.6388888888888893E-4</v>
      </c>
      <c r="K11" s="17">
        <v>4.3969907407407407E-4</v>
      </c>
      <c r="L11" s="17">
        <v>8.2326388888888889E-4</v>
      </c>
      <c r="M11" s="17"/>
      <c r="N11" s="17">
        <v>3.4722222222222224E-4</v>
      </c>
      <c r="O11" s="17"/>
      <c r="P11" s="17"/>
      <c r="Q11" s="17"/>
      <c r="R11" s="17"/>
      <c r="S11" s="17"/>
      <c r="T11" s="17"/>
      <c r="U11" s="28" t="str">
        <f ca="1">OFFSET(setUp!$B$8,0,processing_ind!D10)</f>
        <v>Open</v>
      </c>
      <c r="V11" s="28" t="str">
        <f ca="1">OFFSET(setUp!$B$8,0,processing_ind!C10)</f>
        <v>Open</v>
      </c>
    </row>
    <row r="12" spans="1:22" ht="14.45" x14ac:dyDescent="0.3">
      <c r="A12" s="4" t="s">
        <v>103</v>
      </c>
      <c r="B12" s="4" t="s">
        <v>104</v>
      </c>
      <c r="C12" s="4">
        <v>200</v>
      </c>
      <c r="D12" s="4" t="s">
        <v>33</v>
      </c>
      <c r="E12" s="7">
        <v>36504</v>
      </c>
      <c r="F12" s="8">
        <f>IF(E12="","",DATEDIF(E12,setUp!$C$5,"Y"))</f>
        <v>15</v>
      </c>
      <c r="G12" s="29" t="s">
        <v>8</v>
      </c>
      <c r="H12" s="17">
        <v>7.8703703703703705E-4</v>
      </c>
      <c r="I12" s="17"/>
      <c r="J12" s="17">
        <v>9.2592592592592585E-4</v>
      </c>
      <c r="K12" s="17">
        <v>5.0925925925925921E-4</v>
      </c>
      <c r="L12" s="17">
        <v>9.8379629629629642E-4</v>
      </c>
      <c r="M12" s="17"/>
      <c r="N12" s="17">
        <v>3.4722222222222224E-4</v>
      </c>
      <c r="O12" s="17"/>
      <c r="P12" s="17"/>
      <c r="Q12" s="17"/>
      <c r="R12" s="17"/>
      <c r="S12" s="17"/>
      <c r="T12" s="17"/>
      <c r="U12" s="28" t="str">
        <f ca="1">OFFSET(setUp!$B$8,0,processing_ind!D11)</f>
        <v>Senior</v>
      </c>
      <c r="V12" s="28" t="str">
        <f ca="1">OFFSET(setUp!$B$8,0,processing_ind!C11)</f>
        <v>Senior</v>
      </c>
    </row>
    <row r="13" spans="1:22" ht="14.45" x14ac:dyDescent="0.3">
      <c r="A13" s="4" t="s">
        <v>105</v>
      </c>
      <c r="B13" s="4" t="s">
        <v>106</v>
      </c>
      <c r="C13" s="4">
        <v>31317519</v>
      </c>
      <c r="D13" s="4" t="s">
        <v>36</v>
      </c>
      <c r="E13" s="7">
        <v>36070</v>
      </c>
      <c r="F13" s="8">
        <f>IF(E13="","",DATEDIF(E13,setUp!$C$5,"Y"))</f>
        <v>17</v>
      </c>
      <c r="G13" s="29" t="s">
        <v>8</v>
      </c>
      <c r="H13" s="17">
        <v>7.8784722222222233E-4</v>
      </c>
      <c r="I13" s="17">
        <v>1.719212962962963E-3</v>
      </c>
      <c r="J13" s="17">
        <v>8.0312500000000002E-4</v>
      </c>
      <c r="K13" s="17">
        <v>4.8483796296296301E-4</v>
      </c>
      <c r="L13" s="17">
        <v>8.348379629629629E-4</v>
      </c>
      <c r="M13" s="17"/>
      <c r="N13" s="17">
        <v>1.3888888888888889E-4</v>
      </c>
      <c r="O13" s="17"/>
      <c r="P13" s="17"/>
      <c r="Q13" s="17"/>
      <c r="R13" s="17"/>
      <c r="S13" s="17"/>
      <c r="T13" s="17"/>
      <c r="U13" s="28" t="str">
        <f ca="1">OFFSET(setUp!$B$8,0,processing_ind!D12)</f>
        <v>Senior</v>
      </c>
      <c r="V13" s="28" t="str">
        <f ca="1">OFFSET(setUp!$B$8,0,processing_ind!C12)</f>
        <v>Senior</v>
      </c>
    </row>
    <row r="14" spans="1:22" ht="14.45" x14ac:dyDescent="0.3">
      <c r="A14" s="4" t="s">
        <v>107</v>
      </c>
      <c r="B14" s="4" t="s">
        <v>108</v>
      </c>
      <c r="C14" s="4">
        <v>31316765</v>
      </c>
      <c r="D14" s="4" t="s">
        <v>36</v>
      </c>
      <c r="E14" s="7">
        <v>36304</v>
      </c>
      <c r="F14" s="8">
        <f>IF(E14="","",DATEDIF(E14,setUp!$C$5,"Y"))</f>
        <v>16</v>
      </c>
      <c r="G14" s="29" t="s">
        <v>8</v>
      </c>
      <c r="H14" s="17">
        <v>8.429398148148147E-4</v>
      </c>
      <c r="I14" s="17">
        <v>1.8309027777777776E-3</v>
      </c>
      <c r="J14" s="17">
        <v>8.4652777777777775E-4</v>
      </c>
      <c r="K14" s="17">
        <v>5.4004629629629628E-4</v>
      </c>
      <c r="L14" s="17">
        <v>8.9224537037037039E-4</v>
      </c>
      <c r="M14" s="17"/>
      <c r="N14" s="17">
        <v>1.3888888888888889E-4</v>
      </c>
      <c r="O14" s="17"/>
      <c r="P14" s="17"/>
      <c r="Q14" s="17"/>
      <c r="R14" s="17"/>
      <c r="S14" s="17"/>
      <c r="T14" s="17"/>
      <c r="U14" s="28" t="str">
        <f ca="1">OFFSET(setUp!$B$8,0,processing_ind!D13)</f>
        <v>Senior</v>
      </c>
      <c r="V14" s="28" t="str">
        <f ca="1">OFFSET(setUp!$B$8,0,processing_ind!C13)</f>
        <v>Senior</v>
      </c>
    </row>
    <row r="15" spans="1:22" ht="14.45" x14ac:dyDescent="0.3">
      <c r="A15" s="4" t="s">
        <v>109</v>
      </c>
      <c r="B15" s="4" t="s">
        <v>110</v>
      </c>
      <c r="C15" s="4">
        <v>31370239</v>
      </c>
      <c r="D15" s="4" t="s">
        <v>36</v>
      </c>
      <c r="E15" s="7">
        <v>36018</v>
      </c>
      <c r="F15" s="8">
        <f>IF(E15="","",DATEDIF(E15,setUp!$C$5,"Y"))</f>
        <v>17</v>
      </c>
      <c r="G15" s="29" t="s">
        <v>8</v>
      </c>
      <c r="H15" s="17">
        <v>7.5347222222222222E-4</v>
      </c>
      <c r="I15" s="17">
        <v>1.593865740740741E-3</v>
      </c>
      <c r="J15" s="17">
        <v>8.2175925925925917E-4</v>
      </c>
      <c r="K15" s="17">
        <v>4.9189814814814821E-4</v>
      </c>
      <c r="L15" s="17">
        <v>9.0277777777777784E-4</v>
      </c>
      <c r="M15" s="17"/>
      <c r="N15" s="17">
        <v>1.3888888888888889E-4</v>
      </c>
      <c r="O15" s="17"/>
      <c r="P15" s="17"/>
      <c r="Q15" s="17"/>
      <c r="R15" s="17"/>
      <c r="S15" s="17"/>
      <c r="T15" s="17"/>
      <c r="U15" s="28" t="str">
        <f ca="1">OFFSET(setUp!$B$8,0,processing_ind!D14)</f>
        <v>Senior</v>
      </c>
      <c r="V15" s="28" t="str">
        <f ca="1">OFFSET(setUp!$B$8,0,processing_ind!C14)</f>
        <v>Senior</v>
      </c>
    </row>
    <row r="16" spans="1:22" ht="14.45" x14ac:dyDescent="0.3">
      <c r="A16" s="4" t="s">
        <v>111</v>
      </c>
      <c r="B16" s="4" t="s">
        <v>112</v>
      </c>
      <c r="C16" s="4">
        <v>31353224</v>
      </c>
      <c r="D16" s="4" t="s">
        <v>36</v>
      </c>
      <c r="E16" s="7">
        <v>36688</v>
      </c>
      <c r="F16" s="8">
        <f>IF(E16="","",DATEDIF(E16,setUp!$C$5,"Y"))</f>
        <v>15</v>
      </c>
      <c r="G16" s="29" t="s">
        <v>8</v>
      </c>
      <c r="H16" s="17">
        <v>8.4502314814814813E-4</v>
      </c>
      <c r="I16" s="17">
        <v>1.8518518518518517E-3</v>
      </c>
      <c r="J16" s="17">
        <v>9.208333333333334E-4</v>
      </c>
      <c r="K16" s="17">
        <v>5.4976851851851855E-4</v>
      </c>
      <c r="L16" s="17">
        <v>9.3750000000000007E-4</v>
      </c>
      <c r="M16" s="17"/>
      <c r="N16" s="17">
        <v>1.3888888888888889E-4</v>
      </c>
      <c r="O16" s="17"/>
      <c r="P16" s="17"/>
      <c r="Q16" s="17"/>
      <c r="R16" s="17"/>
      <c r="S16" s="17"/>
      <c r="T16" s="17"/>
      <c r="U16" s="28" t="str">
        <f ca="1">OFFSET(setUp!$B$8,0,processing_ind!D15)</f>
        <v>Senior</v>
      </c>
      <c r="V16" s="28" t="str">
        <f ca="1">OFFSET(setUp!$B$8,0,processing_ind!C15)</f>
        <v>Senior</v>
      </c>
    </row>
    <row r="17" spans="1:22" ht="14.45" x14ac:dyDescent="0.3">
      <c r="A17" s="4" t="s">
        <v>113</v>
      </c>
      <c r="B17" s="4" t="s">
        <v>114</v>
      </c>
      <c r="C17" s="4">
        <v>31317514</v>
      </c>
      <c r="D17" s="4" t="s">
        <v>36</v>
      </c>
      <c r="E17" s="7">
        <v>35821</v>
      </c>
      <c r="F17" s="8">
        <f>IF(E17="","",DATEDIF(E17,setUp!$C$5,"Y"))</f>
        <v>17</v>
      </c>
      <c r="G17" s="29" t="s">
        <v>8</v>
      </c>
      <c r="H17" s="17">
        <v>8.7962962962962962E-4</v>
      </c>
      <c r="I17" s="17">
        <v>1.9328703703703704E-3</v>
      </c>
      <c r="J17" s="17">
        <v>8.6342592592592591E-4</v>
      </c>
      <c r="K17" s="17">
        <v>5.1273148148148141E-4</v>
      </c>
      <c r="L17" s="17">
        <v>9.2893518518518531E-4</v>
      </c>
      <c r="M17" s="17"/>
      <c r="N17" s="17">
        <v>3.4722222222222224E-4</v>
      </c>
      <c r="O17" s="17"/>
      <c r="P17" s="17"/>
      <c r="Q17" s="17"/>
      <c r="R17" s="17"/>
      <c r="S17" s="17"/>
      <c r="T17" s="17"/>
      <c r="U17" s="28" t="str">
        <f ca="1">OFFSET(setUp!$B$8,0,processing_ind!D16)</f>
        <v>Senior</v>
      </c>
      <c r="V17" s="28" t="str">
        <f ca="1">OFFSET(setUp!$B$8,0,processing_ind!C16)</f>
        <v>Open</v>
      </c>
    </row>
    <row r="18" spans="1:22" ht="14.45" x14ac:dyDescent="0.3">
      <c r="A18" s="4" t="s">
        <v>115</v>
      </c>
      <c r="B18" s="4" t="s">
        <v>116</v>
      </c>
      <c r="C18" s="4">
        <v>31364588</v>
      </c>
      <c r="D18" s="4" t="s">
        <v>36</v>
      </c>
      <c r="E18" s="7">
        <v>35917</v>
      </c>
      <c r="F18" s="8">
        <f>IF(E18="","",DATEDIF(E18,setUp!$C$5,"Y"))</f>
        <v>17</v>
      </c>
      <c r="G18" s="29" t="s">
        <v>8</v>
      </c>
      <c r="H18" s="17">
        <v>8.449074074074075E-4</v>
      </c>
      <c r="I18" s="17"/>
      <c r="J18" s="17">
        <v>8.6805555555555551E-4</v>
      </c>
      <c r="K18" s="17">
        <v>5.0810185185185192E-4</v>
      </c>
      <c r="L18" s="17">
        <v>9.4907407407407408E-4</v>
      </c>
      <c r="M18" s="17"/>
      <c r="N18" s="17">
        <v>1.3888888888888889E-4</v>
      </c>
      <c r="O18" s="17"/>
      <c r="P18" s="17"/>
      <c r="Q18" s="17"/>
      <c r="R18" s="17"/>
      <c r="S18" s="17"/>
      <c r="T18" s="17"/>
      <c r="U18" s="28" t="str">
        <f ca="1">OFFSET(setUp!$B$8,0,processing_ind!D17)</f>
        <v>Senior</v>
      </c>
      <c r="V18" s="28" t="str">
        <f ca="1">OFFSET(setUp!$B$8,0,processing_ind!C17)</f>
        <v>Senior</v>
      </c>
    </row>
    <row r="19" spans="1:22" ht="14.45" x14ac:dyDescent="0.3">
      <c r="A19" s="4" t="s">
        <v>117</v>
      </c>
      <c r="B19" s="4" t="s">
        <v>118</v>
      </c>
      <c r="C19" s="4">
        <v>31346793</v>
      </c>
      <c r="D19" s="4" t="s">
        <v>36</v>
      </c>
      <c r="E19" s="7">
        <v>36101</v>
      </c>
      <c r="F19" s="8">
        <f>IF(E19="","",DATEDIF(E19,setUp!$C$5,"Y"))</f>
        <v>16</v>
      </c>
      <c r="G19" s="29" t="s">
        <v>8</v>
      </c>
      <c r="H19" s="17">
        <v>8.6724537037037033E-4</v>
      </c>
      <c r="I19" s="17"/>
      <c r="J19" s="17">
        <v>9.447916666666667E-4</v>
      </c>
      <c r="K19" s="17">
        <v>5.3067129629629634E-4</v>
      </c>
      <c r="L19" s="17">
        <v>9.3217592592592603E-4</v>
      </c>
      <c r="M19" s="17"/>
      <c r="N19" s="17">
        <v>1.3888888888888889E-4</v>
      </c>
      <c r="O19" s="17"/>
      <c r="P19" s="17"/>
      <c r="Q19" s="17"/>
      <c r="R19" s="17"/>
      <c r="S19" s="17"/>
      <c r="T19" s="17"/>
      <c r="U19" s="28" t="str">
        <f ca="1">OFFSET(setUp!$B$8,0,processing_ind!D18)</f>
        <v>Senior</v>
      </c>
      <c r="V19" s="28" t="str">
        <f ca="1">OFFSET(setUp!$B$8,0,processing_ind!C18)</f>
        <v>Senior</v>
      </c>
    </row>
    <row r="20" spans="1:22" ht="14.45" x14ac:dyDescent="0.3">
      <c r="A20" s="4" t="s">
        <v>119</v>
      </c>
      <c r="B20" s="4" t="s">
        <v>120</v>
      </c>
      <c r="C20" s="4">
        <v>31321154</v>
      </c>
      <c r="D20" s="4" t="s">
        <v>36</v>
      </c>
      <c r="E20" s="7">
        <v>36070</v>
      </c>
      <c r="F20" s="8">
        <f>IF(E20="","",DATEDIF(E20,setUp!$C$5,"Y"))</f>
        <v>17</v>
      </c>
      <c r="G20" s="29" t="s">
        <v>8</v>
      </c>
      <c r="H20" s="17">
        <v>8.9155092592592595E-4</v>
      </c>
      <c r="I20" s="17">
        <v>1.9079861111111112E-3</v>
      </c>
      <c r="J20" s="17"/>
      <c r="K20" s="17">
        <v>5.8067129629629636E-4</v>
      </c>
      <c r="L20" s="17">
        <v>9.1608796296296284E-4</v>
      </c>
      <c r="M20" s="17"/>
      <c r="N20" s="17">
        <v>3.4722222222222224E-4</v>
      </c>
      <c r="O20" s="17"/>
      <c r="P20" s="17"/>
      <c r="Q20" s="17"/>
      <c r="R20" s="17"/>
      <c r="S20" s="17"/>
      <c r="T20" s="17"/>
      <c r="U20" s="28" t="str">
        <f ca="1">OFFSET(setUp!$B$8,0,processing_ind!D19)</f>
        <v>Senior</v>
      </c>
      <c r="V20" s="28" t="str">
        <f ca="1">OFFSET(setUp!$B$8,0,processing_ind!C19)</f>
        <v>Senior</v>
      </c>
    </row>
    <row r="21" spans="1:22" ht="14.45" x14ac:dyDescent="0.3">
      <c r="A21" s="4" t="s">
        <v>121</v>
      </c>
      <c r="B21" s="4" t="s">
        <v>122</v>
      </c>
      <c r="C21" s="4">
        <v>200</v>
      </c>
      <c r="D21" s="4" t="s">
        <v>36</v>
      </c>
      <c r="E21" s="7">
        <v>36054</v>
      </c>
      <c r="F21" s="8">
        <f>IF(E21="","",DATEDIF(E21,setUp!$C$5,"Y"))</f>
        <v>17</v>
      </c>
      <c r="G21" s="29" t="s">
        <v>8</v>
      </c>
      <c r="H21" s="17">
        <v>8.7430555555555558E-4</v>
      </c>
      <c r="I21" s="17"/>
      <c r="J21" s="17">
        <v>9.7418981481481488E-4</v>
      </c>
      <c r="K21" s="17">
        <v>5.574074074074074E-4</v>
      </c>
      <c r="L21" s="17">
        <v>8.8749999999999994E-4</v>
      </c>
      <c r="M21" s="17"/>
      <c r="N21" s="17">
        <v>1.3888888888888889E-4</v>
      </c>
      <c r="O21" s="17"/>
      <c r="P21" s="17"/>
      <c r="Q21" s="17"/>
      <c r="R21" s="17"/>
      <c r="S21" s="17"/>
      <c r="T21" s="17"/>
      <c r="U21" s="28" t="str">
        <f ca="1">OFFSET(setUp!$B$8,0,processing_ind!D20)</f>
        <v>Senior</v>
      </c>
      <c r="V21" s="28" t="str">
        <f ca="1">OFFSET(setUp!$B$8,0,processing_ind!C20)</f>
        <v>Senior</v>
      </c>
    </row>
    <row r="22" spans="1:22" ht="14.45" x14ac:dyDescent="0.3">
      <c r="A22" s="4" t="s">
        <v>123</v>
      </c>
      <c r="B22" s="4" t="s">
        <v>118</v>
      </c>
      <c r="C22" s="4">
        <v>31353517</v>
      </c>
      <c r="D22" s="4" t="s">
        <v>36</v>
      </c>
      <c r="E22" s="7">
        <v>36570</v>
      </c>
      <c r="F22" s="8">
        <f>IF(E22="","",DATEDIF(E22,setUp!$C$5,"Y"))</f>
        <v>15</v>
      </c>
      <c r="G22" s="29" t="s">
        <v>8</v>
      </c>
      <c r="H22" s="17">
        <v>9.3796296296296293E-4</v>
      </c>
      <c r="I22" s="17"/>
      <c r="J22" s="17">
        <v>1.0718749999999999E-3</v>
      </c>
      <c r="K22" s="17">
        <v>5.7870370370370378E-4</v>
      </c>
      <c r="L22" s="17">
        <v>9.4895833333333334E-4</v>
      </c>
      <c r="M22" s="17"/>
      <c r="N22" s="17">
        <v>3.4722222222222224E-4</v>
      </c>
      <c r="O22" s="17"/>
      <c r="P22" s="17"/>
      <c r="Q22" s="17"/>
      <c r="R22" s="17"/>
      <c r="S22" s="17"/>
      <c r="T22" s="17"/>
      <c r="U22" s="28" t="str">
        <f ca="1">OFFSET(setUp!$B$8,0,processing_ind!D21)</f>
        <v>Senior</v>
      </c>
      <c r="V22" s="28" t="str">
        <f ca="1">OFFSET(setUp!$B$8,0,processing_ind!C21)</f>
        <v>Senior</v>
      </c>
    </row>
    <row r="23" spans="1:22" ht="14.45" x14ac:dyDescent="0.3">
      <c r="A23" s="4" t="s">
        <v>124</v>
      </c>
      <c r="B23" s="4" t="s">
        <v>125</v>
      </c>
      <c r="C23" s="4">
        <v>31247781</v>
      </c>
      <c r="D23" s="4" t="s">
        <v>36</v>
      </c>
      <c r="E23" s="7">
        <v>36499</v>
      </c>
      <c r="F23" s="8">
        <f>IF(E23="","",DATEDIF(E23,setUp!$C$5,"Y"))</f>
        <v>15</v>
      </c>
      <c r="G23" s="29" t="s">
        <v>8</v>
      </c>
      <c r="H23" s="17">
        <v>9.2893518518518531E-4</v>
      </c>
      <c r="I23" s="17">
        <v>1.980902777777778E-3</v>
      </c>
      <c r="J23" s="17">
        <v>9.8472222222222212E-4</v>
      </c>
      <c r="K23" s="17">
        <v>5.7905092592592589E-4</v>
      </c>
      <c r="L23" s="17">
        <v>9.8726851851851862E-4</v>
      </c>
      <c r="M23" s="17"/>
      <c r="N23" s="17">
        <v>3.4722222222222224E-4</v>
      </c>
      <c r="O23" s="17"/>
      <c r="P23" s="17"/>
      <c r="Q23" s="17"/>
      <c r="R23" s="17"/>
      <c r="S23" s="17"/>
      <c r="T23" s="17"/>
      <c r="U23" s="28" t="str">
        <f ca="1">OFFSET(setUp!$B$8,0,processing_ind!D22)</f>
        <v>Senior</v>
      </c>
      <c r="V23" s="28" t="str">
        <f ca="1">OFFSET(setUp!$B$8,0,processing_ind!C22)</f>
        <v>Senior</v>
      </c>
    </row>
    <row r="24" spans="1:22" ht="14.45" x14ac:dyDescent="0.3">
      <c r="A24" s="4" t="s">
        <v>126</v>
      </c>
      <c r="B24" s="4" t="s">
        <v>127</v>
      </c>
      <c r="C24" s="4">
        <v>200</v>
      </c>
      <c r="D24" s="4" t="s">
        <v>36</v>
      </c>
      <c r="E24" s="7">
        <v>36816</v>
      </c>
      <c r="F24" s="8">
        <f>IF(E24="","",DATEDIF(E24,setUp!$C$5,"Y"))</f>
        <v>14</v>
      </c>
      <c r="G24" s="29" t="s">
        <v>7</v>
      </c>
      <c r="H24" s="17">
        <v>7.8703703703703705E-4</v>
      </c>
      <c r="I24" s="17"/>
      <c r="J24" s="17">
        <v>1.0416666666666667E-3</v>
      </c>
      <c r="K24" s="17">
        <v>5.5555555555555556E-4</v>
      </c>
      <c r="L24" s="17">
        <v>1.0069444444444444E-3</v>
      </c>
      <c r="M24" s="17"/>
      <c r="N24" s="17"/>
      <c r="O24" s="17"/>
      <c r="P24" s="17"/>
      <c r="Q24" s="17"/>
      <c r="R24" s="17"/>
      <c r="S24" s="17"/>
      <c r="T24" s="17"/>
      <c r="U24" s="28" t="str">
        <f ca="1">OFFSET(setUp!$B$8,0,processing_ind!D23)</f>
        <v>Junior</v>
      </c>
      <c r="V24" s="28" t="str">
        <f ca="1">OFFSET(setUp!$B$8,0,processing_ind!C23)</f>
        <v>Senior</v>
      </c>
    </row>
    <row r="25" spans="1:22" ht="14.45" x14ac:dyDescent="0.3">
      <c r="A25" s="4" t="s">
        <v>123</v>
      </c>
      <c r="B25" s="4" t="s">
        <v>128</v>
      </c>
      <c r="C25" s="4">
        <v>200</v>
      </c>
      <c r="D25" s="4" t="s">
        <v>36</v>
      </c>
      <c r="E25" s="7">
        <v>37573</v>
      </c>
      <c r="F25" s="8">
        <f>IF(E25="","",DATEDIF(E25,setUp!$C$5,"Y"))</f>
        <v>12</v>
      </c>
      <c r="G25" s="29" t="s">
        <v>7</v>
      </c>
      <c r="H25" s="17">
        <v>1.0069444444444444E-3</v>
      </c>
      <c r="I25" s="17"/>
      <c r="J25" s="17">
        <v>1.0995370370370371E-3</v>
      </c>
      <c r="K25" s="17">
        <v>5.9027777777777778E-4</v>
      </c>
      <c r="L25" s="17"/>
      <c r="M25" s="17"/>
      <c r="N25" s="17"/>
      <c r="O25" s="17"/>
      <c r="P25" s="17"/>
      <c r="Q25" s="17"/>
      <c r="R25" s="17"/>
      <c r="S25" s="17"/>
      <c r="T25" s="17"/>
      <c r="U25" s="28" t="str">
        <f ca="1">OFFSET(setUp!$B$8,0,processing_ind!D24)</f>
        <v>Junior</v>
      </c>
      <c r="V25" s="28" t="str">
        <f ca="1">OFFSET(setUp!$B$8,0,processing_ind!C24)</f>
        <v>Junior</v>
      </c>
    </row>
    <row r="26" spans="1:22" ht="14.45" x14ac:dyDescent="0.3">
      <c r="A26" s="4" t="s">
        <v>129</v>
      </c>
      <c r="B26" s="4" t="s">
        <v>130</v>
      </c>
      <c r="C26" s="4">
        <v>200</v>
      </c>
      <c r="D26" s="4" t="s">
        <v>36</v>
      </c>
      <c r="E26" s="7">
        <v>37448</v>
      </c>
      <c r="F26" s="8">
        <f>IF(E26="","",DATEDIF(E26,setUp!$C$5,"Y"))</f>
        <v>13</v>
      </c>
      <c r="G26" s="29" t="s">
        <v>7</v>
      </c>
      <c r="H26" s="17">
        <v>9.8379629629629642E-4</v>
      </c>
      <c r="I26" s="17"/>
      <c r="J26" s="17">
        <v>1.0879629629629629E-3</v>
      </c>
      <c r="K26" s="17">
        <v>5.7870370370370378E-4</v>
      </c>
      <c r="L26" s="17"/>
      <c r="M26" s="17"/>
      <c r="N26" s="17"/>
      <c r="O26" s="17"/>
      <c r="P26" s="17"/>
      <c r="Q26" s="17"/>
      <c r="R26" s="17"/>
      <c r="S26" s="17"/>
      <c r="T26" s="17"/>
      <c r="U26" s="28" t="str">
        <f ca="1">OFFSET(setUp!$B$8,0,processing_ind!D25)</f>
        <v>Junior</v>
      </c>
      <c r="V26" s="28" t="str">
        <f ca="1">OFFSET(setUp!$B$8,0,processing_ind!C25)</f>
        <v>Junior</v>
      </c>
    </row>
    <row r="27" spans="1:22" ht="14.45" x14ac:dyDescent="0.3">
      <c r="A27" s="4" t="s">
        <v>132</v>
      </c>
      <c r="B27" s="4" t="s">
        <v>131</v>
      </c>
      <c r="C27" s="4">
        <v>200</v>
      </c>
      <c r="D27" s="4" t="s">
        <v>36</v>
      </c>
      <c r="E27" s="7">
        <v>37913</v>
      </c>
      <c r="F27" s="8">
        <f>IF(E27="","",DATEDIF(E27,setUp!$C$5,"Y"))</f>
        <v>11</v>
      </c>
      <c r="G27" s="29" t="s">
        <v>7</v>
      </c>
      <c r="H27" s="17">
        <v>1.0995370370370371E-3</v>
      </c>
      <c r="I27" s="17"/>
      <c r="J27" s="17">
        <v>1.2152777777777778E-3</v>
      </c>
      <c r="K27" s="17">
        <v>6.3657407407407402E-4</v>
      </c>
      <c r="L27" s="17"/>
      <c r="M27" s="17"/>
      <c r="N27" s="17"/>
      <c r="O27" s="17"/>
      <c r="P27" s="17"/>
      <c r="Q27" s="17"/>
      <c r="R27" s="17"/>
      <c r="S27" s="17"/>
      <c r="T27" s="17"/>
      <c r="U27" s="28" t="str">
        <f ca="1">OFFSET(setUp!$B$8,0,processing_ind!D26)</f>
        <v>Rookie</v>
      </c>
      <c r="V27" s="28" t="str">
        <f ca="1">OFFSET(setUp!$B$8,0,processing_ind!C26)</f>
        <v>Junior</v>
      </c>
    </row>
    <row r="28" spans="1:22" ht="14.45" x14ac:dyDescent="0.3">
      <c r="A28" s="4" t="s">
        <v>105</v>
      </c>
      <c r="B28" s="4" t="s">
        <v>133</v>
      </c>
      <c r="C28" s="4">
        <v>200</v>
      </c>
      <c r="D28" s="4" t="s">
        <v>33</v>
      </c>
      <c r="E28" s="7">
        <v>38036</v>
      </c>
      <c r="F28" s="8">
        <f>IF(E28="","",DATEDIF(E28,setUp!$C$5,"Y"))</f>
        <v>11</v>
      </c>
      <c r="G28" s="29" t="s">
        <v>7</v>
      </c>
      <c r="H28" s="17">
        <v>1.3888888888888889E-3</v>
      </c>
      <c r="I28" s="17"/>
      <c r="J28" s="17">
        <v>1.5046296296296294E-3</v>
      </c>
      <c r="K28" s="17">
        <v>8.1018518518518516E-4</v>
      </c>
      <c r="L28" s="17"/>
      <c r="M28" s="17"/>
      <c r="N28" s="17"/>
      <c r="O28" s="17"/>
      <c r="P28" s="17"/>
      <c r="Q28" s="17"/>
      <c r="R28" s="17"/>
      <c r="S28" s="17"/>
      <c r="T28" s="17"/>
      <c r="U28" s="28" t="str">
        <f ca="1">OFFSET(setUp!$B$8,0,processing_ind!D27)</f>
        <v>Rookie</v>
      </c>
      <c r="V28" s="28" t="str">
        <f ca="1">OFFSET(setUp!$B$8,0,processing_ind!C27)</f>
        <v>Junior</v>
      </c>
    </row>
    <row r="29" spans="1:22" x14ac:dyDescent="0.25">
      <c r="A29" s="4" t="s">
        <v>142</v>
      </c>
      <c r="B29" s="4" t="s">
        <v>143</v>
      </c>
      <c r="C29" s="4">
        <v>200</v>
      </c>
      <c r="D29" s="4" t="s">
        <v>36</v>
      </c>
      <c r="E29" s="7">
        <v>37438</v>
      </c>
      <c r="F29" s="8">
        <f>IF(E29="","",DATEDIF(E29,setUp!$C$5,"Y"))</f>
        <v>13</v>
      </c>
      <c r="G29" s="29" t="s">
        <v>7</v>
      </c>
      <c r="H29" s="17">
        <v>1.2731481481481483E-3</v>
      </c>
      <c r="I29" s="17"/>
      <c r="J29" s="17">
        <v>1.3310185185185185E-3</v>
      </c>
      <c r="K29" s="17">
        <v>7.5231481481481471E-4</v>
      </c>
      <c r="L29" s="17"/>
      <c r="M29" s="17">
        <v>2.8935185185185189E-4</v>
      </c>
      <c r="N29" s="17"/>
      <c r="O29" s="17"/>
      <c r="P29" s="17"/>
      <c r="Q29" s="17"/>
      <c r="R29" s="17"/>
      <c r="S29" s="17"/>
      <c r="T29" s="17"/>
      <c r="U29" s="28" t="str">
        <f ca="1">OFFSET(setUp!$B$8,0,processing_ind!D28)</f>
        <v>Junior</v>
      </c>
      <c r="V29" s="28" t="str">
        <f ca="1">OFFSET(setUp!$B$8,0,processing_ind!C28)</f>
        <v>Junior</v>
      </c>
    </row>
    <row r="30" spans="1:22" x14ac:dyDescent="0.25">
      <c r="A30" s="4" t="s">
        <v>144</v>
      </c>
      <c r="B30" s="4" t="s">
        <v>145</v>
      </c>
      <c r="C30" s="4">
        <v>200</v>
      </c>
      <c r="D30" s="4" t="s">
        <v>33</v>
      </c>
      <c r="E30" s="7">
        <v>35704</v>
      </c>
      <c r="F30" s="8">
        <f>IF(E30="","",DATEDIF(E30,setUp!$C$5,"Y"))</f>
        <v>18</v>
      </c>
      <c r="G30" s="29" t="s">
        <v>9</v>
      </c>
      <c r="H30" s="17"/>
      <c r="I30" s="17"/>
      <c r="J30" s="17">
        <v>9.2592592592592585E-4</v>
      </c>
      <c r="K30" s="17">
        <v>5.7870370370370378E-4</v>
      </c>
      <c r="L30" s="17"/>
      <c r="M30" s="17"/>
      <c r="N30" s="17">
        <v>2.3148148148148146E-4</v>
      </c>
      <c r="O30" s="17"/>
      <c r="P30" s="17"/>
      <c r="Q30" s="17"/>
      <c r="R30" s="17"/>
      <c r="S30" s="17"/>
      <c r="T30" s="17"/>
      <c r="U30" s="28" t="str">
        <f ca="1">OFFSET(setUp!$B$8,0,processing_ind!D29)</f>
        <v>Open</v>
      </c>
      <c r="V30" s="28" t="str">
        <f ca="1">OFFSET(setUp!$B$8,0,processing_ind!C29)</f>
        <v>Open</v>
      </c>
    </row>
    <row r="31" spans="1:22" x14ac:dyDescent="0.25">
      <c r="A31" s="4" t="s">
        <v>146</v>
      </c>
      <c r="B31" s="4" t="s">
        <v>147</v>
      </c>
      <c r="C31" s="4">
        <v>200</v>
      </c>
      <c r="D31" s="4" t="s">
        <v>33</v>
      </c>
      <c r="E31" s="7">
        <v>36307</v>
      </c>
      <c r="F31" s="8">
        <f>IF(E31="","",DATEDIF(E31,setUp!$C$5,"Y"))</f>
        <v>16</v>
      </c>
      <c r="G31" s="29" t="s">
        <v>8</v>
      </c>
      <c r="H31" s="17"/>
      <c r="I31" s="17"/>
      <c r="J31" s="17">
        <v>1.0416666666666667E-3</v>
      </c>
      <c r="K31" s="17">
        <v>6.018518518518519E-4</v>
      </c>
      <c r="L31" s="17"/>
      <c r="M31" s="17"/>
      <c r="N31" s="17">
        <v>2.3148148148148146E-4</v>
      </c>
      <c r="O31" s="17"/>
      <c r="P31" s="17"/>
      <c r="Q31" s="17"/>
      <c r="R31" s="17"/>
      <c r="S31" s="17"/>
      <c r="T31" s="17"/>
      <c r="U31" s="28" t="str">
        <f ca="1">OFFSET(setUp!$B$8,0,processing_ind!D30)</f>
        <v>Senior</v>
      </c>
      <c r="V31" s="28" t="str">
        <f ca="1">OFFSET(setUp!$B$8,0,processing_ind!C30)</f>
        <v>Senior</v>
      </c>
    </row>
    <row r="32" spans="1:22" x14ac:dyDescent="0.25">
      <c r="A32" s="4" t="s">
        <v>156</v>
      </c>
      <c r="B32" s="4" t="s">
        <v>156</v>
      </c>
      <c r="C32" s="4">
        <v>100</v>
      </c>
      <c r="D32" s="4" t="s">
        <v>33</v>
      </c>
      <c r="E32" s="7">
        <v>32874</v>
      </c>
      <c r="F32" s="8">
        <f>IF(E32="","",DATEDIF(E32,setUp!$C$5,"Y"))</f>
        <v>25</v>
      </c>
      <c r="G32" s="29" t="s">
        <v>9</v>
      </c>
      <c r="H32" s="17"/>
      <c r="I32" s="17"/>
      <c r="J32" s="17"/>
      <c r="K32" s="17"/>
      <c r="L32" s="17"/>
      <c r="M32" s="17"/>
      <c r="N32" s="17"/>
      <c r="O32" s="17"/>
      <c r="P32" s="17"/>
      <c r="Q32" s="17"/>
      <c r="R32" s="17"/>
      <c r="S32" s="17"/>
      <c r="T32" s="17"/>
      <c r="U32" s="28" t="str">
        <f ca="1">OFFSET(setUp!$B$8,0,processing_ind!D31)</f>
        <v>Open</v>
      </c>
      <c r="V32" s="28" t="str">
        <f ca="1">OFFSET(setUp!$B$8,0,processing_ind!C31)</f>
        <v>Open</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topLeftCell="C1" workbookViewId="0">
      <selection activeCell="T11" sqref="T11"/>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3.15" x14ac:dyDescent="0.3">
      <c r="G1" s="21" t="s">
        <v>30</v>
      </c>
      <c r="H1" s="9" t="s">
        <v>81</v>
      </c>
      <c r="K1" s="14" t="s">
        <v>44</v>
      </c>
      <c r="L1" t="s">
        <v>31</v>
      </c>
    </row>
    <row r="2" spans="1:20" ht="14.45" x14ac:dyDescent="0.3">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ht="14.45" x14ac:dyDescent="0.3">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ht="14.45" x14ac:dyDescent="0.3">
      <c r="A4" s="11" t="s">
        <v>95</v>
      </c>
      <c r="B4" s="11" t="s">
        <v>97</v>
      </c>
      <c r="C4" s="11" t="s">
        <v>101</v>
      </c>
      <c r="D4" s="11" t="s">
        <v>99</v>
      </c>
      <c r="E4" s="4" t="s">
        <v>33</v>
      </c>
      <c r="F4" s="4" t="s">
        <v>9</v>
      </c>
      <c r="G4" s="17">
        <v>9.5694444444444462E-4</v>
      </c>
      <c r="H4" s="17">
        <v>1.3067129629629629E-3</v>
      </c>
      <c r="I4" s="17">
        <v>1.1825231481481483E-3</v>
      </c>
      <c r="J4" s="17"/>
      <c r="K4" s="17"/>
      <c r="L4" s="17"/>
      <c r="M4" s="17"/>
      <c r="N4" s="17"/>
      <c r="O4" s="17"/>
      <c r="P4" s="17"/>
      <c r="Q4" s="17"/>
      <c r="R4" s="17"/>
      <c r="S4" s="17"/>
      <c r="T4" t="s">
        <v>160</v>
      </c>
    </row>
    <row r="5" spans="1:20" ht="14.45" x14ac:dyDescent="0.3">
      <c r="A5" s="11" t="s">
        <v>105</v>
      </c>
      <c r="B5" s="11" t="s">
        <v>107</v>
      </c>
      <c r="C5" s="11" t="s">
        <v>109</v>
      </c>
      <c r="D5" s="11" t="s">
        <v>111</v>
      </c>
      <c r="E5" s="4" t="s">
        <v>36</v>
      </c>
      <c r="F5" s="4" t="s">
        <v>8</v>
      </c>
      <c r="G5" s="17">
        <v>1.1342592592592591E-3</v>
      </c>
      <c r="H5" s="17">
        <v>1.4699074074074074E-3</v>
      </c>
      <c r="I5" s="17">
        <v>1.3946759259259259E-3</v>
      </c>
      <c r="J5" s="17"/>
      <c r="K5" s="17"/>
      <c r="L5" s="17"/>
      <c r="M5" s="17"/>
      <c r="N5" s="17"/>
      <c r="O5" s="17"/>
      <c r="P5" s="17"/>
      <c r="Q5" s="17"/>
      <c r="R5" s="17"/>
      <c r="S5" s="17"/>
      <c r="T5" t="s">
        <v>160</v>
      </c>
    </row>
    <row r="6" spans="1:20" ht="14.45" x14ac:dyDescent="0.3">
      <c r="A6" s="11" t="s">
        <v>113</v>
      </c>
      <c r="B6" s="11" t="s">
        <v>115</v>
      </c>
      <c r="C6" s="11" t="s">
        <v>117</v>
      </c>
      <c r="D6" s="11" t="s">
        <v>119</v>
      </c>
      <c r="E6" s="4" t="s">
        <v>36</v>
      </c>
      <c r="F6" s="4" t="s">
        <v>8</v>
      </c>
      <c r="G6" s="17">
        <v>1.2037037037037038E-3</v>
      </c>
      <c r="H6" s="17">
        <v>1.5046296296296294E-3</v>
      </c>
      <c r="I6" s="17">
        <v>1.4648148148148148E-3</v>
      </c>
      <c r="J6" s="17"/>
      <c r="K6" s="17"/>
      <c r="L6" s="17"/>
      <c r="M6" s="17"/>
      <c r="N6" s="17"/>
      <c r="O6" s="17"/>
      <c r="P6" s="17"/>
      <c r="Q6" s="17"/>
      <c r="R6" s="17"/>
      <c r="S6" s="17"/>
      <c r="T6" t="s">
        <v>161</v>
      </c>
    </row>
    <row r="7" spans="1:20" ht="14.45" x14ac:dyDescent="0.3">
      <c r="A7" s="11" t="s">
        <v>121</v>
      </c>
      <c r="B7" s="11" t="s">
        <v>123</v>
      </c>
      <c r="C7" s="11" t="s">
        <v>124</v>
      </c>
      <c r="D7" s="11" t="s">
        <v>126</v>
      </c>
      <c r="E7" s="4" t="s">
        <v>36</v>
      </c>
      <c r="F7" s="4" t="s">
        <v>8</v>
      </c>
      <c r="G7" s="17">
        <v>1.3425925925925925E-3</v>
      </c>
      <c r="H7" s="17">
        <v>1.6319444444444445E-3</v>
      </c>
      <c r="I7" s="17">
        <v>1.5509259259259261E-3</v>
      </c>
      <c r="J7" s="17"/>
      <c r="K7" s="17"/>
      <c r="L7" s="17"/>
      <c r="M7" s="17"/>
      <c r="N7" s="17"/>
      <c r="O7" s="17"/>
      <c r="P7" s="17"/>
      <c r="Q7" s="17"/>
      <c r="R7" s="17"/>
      <c r="S7" s="17"/>
      <c r="T7" t="s">
        <v>162</v>
      </c>
    </row>
    <row r="8" spans="1:20" ht="14.45" x14ac:dyDescent="0.3">
      <c r="A8" s="11" t="s">
        <v>126</v>
      </c>
      <c r="B8" s="11" t="s">
        <v>123</v>
      </c>
      <c r="C8" s="11" t="s">
        <v>129</v>
      </c>
      <c r="D8" s="11" t="s">
        <v>132</v>
      </c>
      <c r="E8" s="4" t="s">
        <v>36</v>
      </c>
      <c r="F8" s="4" t="s">
        <v>7</v>
      </c>
      <c r="G8" s="17">
        <v>1.5046296296296294E-3</v>
      </c>
      <c r="H8" s="17">
        <v>1.736111111111111E-3</v>
      </c>
      <c r="I8" s="17">
        <v>1.6782407407407406E-3</v>
      </c>
      <c r="J8" s="17"/>
      <c r="K8" s="17"/>
      <c r="L8" s="17"/>
      <c r="M8" s="17"/>
      <c r="N8" s="17"/>
      <c r="O8" s="17"/>
      <c r="P8" s="17"/>
      <c r="Q8" s="17"/>
      <c r="R8" s="17"/>
      <c r="S8" s="17"/>
      <c r="T8" t="s">
        <v>160</v>
      </c>
    </row>
    <row r="9" spans="1:20" ht="14.45" x14ac:dyDescent="0.3">
      <c r="A9" s="11" t="s">
        <v>156</v>
      </c>
      <c r="B9" s="11" t="s">
        <v>156</v>
      </c>
      <c r="C9" s="11" t="s">
        <v>156</v>
      </c>
      <c r="D9" s="11" t="s">
        <v>156</v>
      </c>
      <c r="E9" s="4" t="s">
        <v>33</v>
      </c>
      <c r="F9" s="4" t="s">
        <v>9</v>
      </c>
      <c r="G9" s="17">
        <v>1.0416666666666667E-3</v>
      </c>
      <c r="H9" s="17">
        <v>1.3657407407407409E-3</v>
      </c>
      <c r="I9" s="17">
        <v>1.2731481481481483E-3</v>
      </c>
      <c r="J9" s="17"/>
      <c r="K9" s="17"/>
      <c r="L9" s="17"/>
      <c r="M9" s="17"/>
      <c r="N9" s="17"/>
      <c r="O9" s="17"/>
      <c r="P9" s="17"/>
      <c r="Q9" s="17"/>
      <c r="R9" s="17"/>
      <c r="S9" s="17"/>
      <c r="T9" t="s">
        <v>161</v>
      </c>
    </row>
    <row r="10" spans="1:20" ht="14.45" x14ac:dyDescent="0.3">
      <c r="A10" s="11"/>
      <c r="B10" s="11"/>
      <c r="C10" s="11"/>
      <c r="D10" s="11"/>
      <c r="E10" s="4"/>
      <c r="F10" s="4"/>
      <c r="G10" s="17"/>
      <c r="H10" s="17"/>
      <c r="I10" s="17"/>
      <c r="J10" s="17"/>
      <c r="K10" s="17"/>
      <c r="L10" s="17"/>
      <c r="M10" s="17"/>
      <c r="N10" s="17"/>
      <c r="O10" s="17"/>
      <c r="P10" s="17"/>
      <c r="Q10" s="17"/>
      <c r="R10" s="17"/>
      <c r="S10" s="17"/>
    </row>
    <row r="11" spans="1:20" ht="14.45" x14ac:dyDescent="0.3">
      <c r="A11" s="4"/>
      <c r="B11" s="4"/>
      <c r="C11" s="11"/>
      <c r="D11" s="11"/>
      <c r="E11" s="4"/>
      <c r="F11" s="4"/>
      <c r="G11" s="17"/>
      <c r="H11" s="17"/>
      <c r="I11" s="17"/>
      <c r="J11" s="17"/>
      <c r="K11" s="17"/>
      <c r="L11" s="17"/>
      <c r="M11" s="17"/>
      <c r="N11" s="17"/>
      <c r="O11" s="17"/>
      <c r="P11" s="17"/>
      <c r="Q11" s="17"/>
      <c r="R11" s="17"/>
      <c r="S11" s="17"/>
    </row>
    <row r="12" spans="1:20" ht="14.45" x14ac:dyDescent="0.3">
      <c r="A12" s="4"/>
      <c r="B12" s="4"/>
      <c r="C12" s="11"/>
      <c r="D12" s="11"/>
      <c r="E12" s="4"/>
      <c r="F12" s="4"/>
      <c r="G12" s="17"/>
      <c r="H12" s="17"/>
      <c r="I12" s="17"/>
      <c r="J12" s="17"/>
      <c r="K12" s="17"/>
      <c r="L12" s="17"/>
      <c r="M12" s="17"/>
      <c r="N12" s="17"/>
      <c r="O12" s="17"/>
      <c r="P12" s="17"/>
      <c r="Q12" s="17"/>
      <c r="R12" s="17"/>
      <c r="S12" s="17"/>
    </row>
    <row r="13" spans="1:20" ht="14.45" x14ac:dyDescent="0.3">
      <c r="A13" s="4"/>
      <c r="B13" s="4"/>
      <c r="C13" s="11"/>
      <c r="D13" s="11"/>
      <c r="E13" s="4"/>
      <c r="F13" s="4"/>
      <c r="G13" s="17"/>
      <c r="H13" s="17"/>
      <c r="I13" s="17"/>
      <c r="J13" s="17"/>
      <c r="K13" s="17"/>
      <c r="L13" s="17"/>
      <c r="M13" s="17"/>
      <c r="N13" s="17"/>
      <c r="O13" s="17"/>
      <c r="P13" s="17"/>
      <c r="Q13" s="17"/>
      <c r="R13" s="17"/>
      <c r="S13" s="17"/>
    </row>
    <row r="14" spans="1:20" ht="14.45" x14ac:dyDescent="0.3">
      <c r="A14" s="4"/>
      <c r="B14" s="4"/>
      <c r="C14" s="11"/>
      <c r="D14" s="11"/>
      <c r="E14" s="4"/>
      <c r="F14" s="4"/>
      <c r="G14" s="17"/>
      <c r="H14" s="17"/>
      <c r="I14" s="17"/>
      <c r="J14" s="17"/>
      <c r="K14" s="17"/>
      <c r="L14" s="17"/>
      <c r="M14" s="17"/>
      <c r="N14" s="17"/>
      <c r="O14" s="17"/>
      <c r="P14" s="17"/>
      <c r="Q14" s="17"/>
      <c r="R14" s="17"/>
      <c r="S14" s="17"/>
    </row>
    <row r="15" spans="1:20" ht="14.45" x14ac:dyDescent="0.3">
      <c r="A15" s="4"/>
      <c r="B15" s="4"/>
      <c r="C15" s="11"/>
      <c r="D15" s="11"/>
      <c r="E15" s="4"/>
      <c r="F15" s="4"/>
      <c r="G15" s="17"/>
      <c r="H15" s="17"/>
      <c r="I15" s="17"/>
      <c r="J15" s="17"/>
      <c r="K15" s="17"/>
      <c r="L15" s="17"/>
      <c r="M15" s="17"/>
      <c r="N15" s="17"/>
      <c r="O15" s="17"/>
      <c r="P15" s="17"/>
      <c r="Q15" s="17"/>
      <c r="R15" s="17"/>
      <c r="S15" s="17"/>
    </row>
    <row r="16" spans="1:20" ht="14.45" x14ac:dyDescent="0.3">
      <c r="A16" s="4"/>
      <c r="B16" s="4"/>
      <c r="C16" s="11"/>
      <c r="D16" s="11"/>
      <c r="E16" s="4"/>
      <c r="F16" s="4"/>
      <c r="G16" s="17"/>
      <c r="H16" s="17"/>
      <c r="I16" s="17"/>
      <c r="J16" s="17"/>
      <c r="K16" s="17"/>
      <c r="L16" s="17"/>
      <c r="M16" s="17"/>
      <c r="N16" s="17"/>
      <c r="O16" s="17"/>
      <c r="P16" s="17"/>
      <c r="Q16" s="17"/>
      <c r="R16" s="17"/>
      <c r="S16" s="17"/>
    </row>
    <row r="17" spans="1:19" ht="14.45" x14ac:dyDescent="0.3">
      <c r="A17" s="11"/>
      <c r="B17" s="4"/>
      <c r="C17" s="11"/>
      <c r="D17" s="11"/>
      <c r="E17" s="4"/>
      <c r="F17" s="4"/>
      <c r="G17" s="17"/>
      <c r="H17" s="17"/>
      <c r="I17" s="17"/>
      <c r="J17" s="17"/>
      <c r="K17" s="17"/>
      <c r="L17" s="17"/>
      <c r="M17" s="17"/>
      <c r="N17" s="17"/>
      <c r="O17" s="17"/>
      <c r="P17" s="17"/>
      <c r="Q17" s="17"/>
      <c r="R17" s="17"/>
      <c r="S17" s="17"/>
    </row>
    <row r="18" spans="1:19" ht="14.45" x14ac:dyDescent="0.3">
      <c r="A18" s="11"/>
      <c r="B18" s="4"/>
      <c r="C18" s="11"/>
      <c r="D18" s="11"/>
      <c r="E18" s="4"/>
      <c r="F18" s="4"/>
      <c r="G18" s="17"/>
      <c r="H18" s="17"/>
      <c r="I18" s="17"/>
      <c r="J18" s="17"/>
      <c r="K18" s="17"/>
      <c r="L18" s="17"/>
      <c r="M18" s="17"/>
      <c r="N18" s="17"/>
      <c r="O18" s="17"/>
      <c r="P18" s="17"/>
      <c r="Q18" s="17"/>
      <c r="R18" s="17"/>
      <c r="S18" s="17"/>
    </row>
    <row r="19" spans="1:19" ht="14.45" x14ac:dyDescent="0.3">
      <c r="A19" s="11"/>
      <c r="B19" s="4"/>
      <c r="C19" s="11"/>
      <c r="D19" s="11"/>
      <c r="E19" s="4"/>
      <c r="F19" s="4"/>
      <c r="G19" s="17"/>
      <c r="H19" s="17"/>
      <c r="I19" s="17"/>
      <c r="J19" s="17"/>
      <c r="K19" s="17"/>
      <c r="L19" s="17"/>
      <c r="M19" s="17"/>
      <c r="N19" s="17"/>
      <c r="O19" s="17"/>
      <c r="P19" s="17"/>
      <c r="Q19" s="17"/>
      <c r="R19" s="17"/>
      <c r="S19" s="17"/>
    </row>
    <row r="20" spans="1:19" ht="14.45" x14ac:dyDescent="0.3">
      <c r="A20" s="11"/>
      <c r="B20" s="4"/>
      <c r="C20" s="11"/>
      <c r="D20" s="11"/>
      <c r="E20" s="4"/>
      <c r="F20" s="4"/>
      <c r="G20" s="17"/>
      <c r="H20" s="17"/>
      <c r="I20" s="17"/>
      <c r="J20" s="17"/>
      <c r="K20" s="17"/>
      <c r="L20" s="17"/>
      <c r="M20" s="17"/>
      <c r="N20" s="17"/>
      <c r="O20" s="17"/>
      <c r="P20" s="17"/>
      <c r="Q20" s="17"/>
      <c r="R20" s="17"/>
      <c r="S20" s="17"/>
    </row>
    <row r="21" spans="1:19" ht="14.45" x14ac:dyDescent="0.3">
      <c r="A21" s="11"/>
      <c r="B21" s="4"/>
      <c r="C21" s="11"/>
      <c r="D21" s="11"/>
      <c r="E21" s="4"/>
      <c r="F21" s="4"/>
      <c r="G21" s="17"/>
      <c r="H21" s="17"/>
      <c r="I21" s="17"/>
      <c r="J21" s="17"/>
      <c r="K21" s="17"/>
      <c r="L21" s="17"/>
      <c r="M21" s="17"/>
      <c r="N21" s="17"/>
      <c r="O21" s="17"/>
      <c r="P21" s="17"/>
      <c r="Q21" s="17"/>
      <c r="R21" s="17"/>
      <c r="S21" s="17"/>
    </row>
    <row r="22" spans="1:19" ht="14.45" x14ac:dyDescent="0.3">
      <c r="A22" s="11"/>
      <c r="B22" s="11"/>
      <c r="C22" s="11"/>
      <c r="D22" s="11"/>
      <c r="E22" s="4"/>
      <c r="F22" s="4"/>
      <c r="G22" s="17"/>
      <c r="H22" s="17"/>
      <c r="I22" s="17"/>
      <c r="J22" s="17"/>
      <c r="K22" s="17"/>
      <c r="L22" s="17"/>
      <c r="M22" s="17"/>
      <c r="N22" s="17"/>
      <c r="O22" s="17"/>
      <c r="P22" s="17"/>
      <c r="Q22" s="17"/>
      <c r="R22" s="17"/>
      <c r="S22" s="17"/>
    </row>
    <row r="23" spans="1:19" ht="14.45" x14ac:dyDescent="0.3">
      <c r="A23" s="11"/>
      <c r="B23" s="11"/>
      <c r="C23" s="11"/>
      <c r="D23" s="11"/>
      <c r="E23" s="4"/>
      <c r="F23" s="4"/>
      <c r="G23" s="17"/>
      <c r="H23" s="17"/>
      <c r="I23" s="17"/>
      <c r="J23" s="17"/>
      <c r="K23" s="17"/>
      <c r="L23" s="17"/>
      <c r="M23" s="17"/>
      <c r="N23" s="17"/>
      <c r="O23" s="17"/>
      <c r="P23" s="17"/>
      <c r="Q23" s="17"/>
      <c r="R23" s="17"/>
      <c r="S23" s="17"/>
    </row>
    <row r="24" spans="1:19" ht="14.45" x14ac:dyDescent="0.3">
      <c r="A24" s="11"/>
      <c r="B24" s="11"/>
      <c r="C24" s="11"/>
      <c r="D24" s="11"/>
      <c r="E24" s="4"/>
      <c r="F24" s="4"/>
      <c r="G24" s="17"/>
      <c r="H24" s="17"/>
      <c r="I24" s="17"/>
      <c r="J24" s="17"/>
      <c r="K24" s="17"/>
      <c r="L24" s="17"/>
      <c r="M24" s="17"/>
      <c r="N24" s="17"/>
      <c r="O24" s="17"/>
      <c r="P24" s="17"/>
      <c r="Q24" s="17"/>
      <c r="R24" s="17"/>
      <c r="S24" s="17"/>
    </row>
    <row r="25" spans="1:19" ht="14.45" x14ac:dyDescent="0.3">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2" workbookViewId="0">
      <selection activeCell="G37" sqref="G37"/>
    </sheetView>
  </sheetViews>
  <sheetFormatPr defaultRowHeight="15" x14ac:dyDescent="0.25"/>
  <cols>
    <col min="2" max="2" width="5.7109375" customWidth="1"/>
    <col min="3" max="3" width="7.28515625" customWidth="1"/>
    <col min="4" max="4" width="22.7109375" customWidth="1"/>
    <col min="5" max="5" width="18.85546875" customWidth="1"/>
  </cols>
  <sheetData>
    <row r="1" spans="2:18" ht="14.45" x14ac:dyDescent="0.3">
      <c r="F1">
        <v>1</v>
      </c>
      <c r="G1">
        <v>2</v>
      </c>
      <c r="H1">
        <v>3</v>
      </c>
      <c r="I1">
        <v>4</v>
      </c>
      <c r="J1">
        <v>5</v>
      </c>
      <c r="K1">
        <v>6</v>
      </c>
      <c r="L1">
        <v>7</v>
      </c>
      <c r="M1">
        <v>8</v>
      </c>
      <c r="N1">
        <v>9</v>
      </c>
      <c r="O1">
        <v>10</v>
      </c>
      <c r="P1">
        <v>11</v>
      </c>
      <c r="Q1">
        <v>12</v>
      </c>
      <c r="R1">
        <v>13</v>
      </c>
    </row>
    <row r="2" spans="2:18" ht="14.45" x14ac:dyDescent="0.3">
      <c r="B2" s="202" t="s">
        <v>28</v>
      </c>
      <c r="C2" s="202"/>
      <c r="D2" t="s">
        <v>91</v>
      </c>
      <c r="E2" t="s">
        <v>92</v>
      </c>
    </row>
    <row r="3" spans="2:18" ht="14.45" x14ac:dyDescent="0.3">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ht="14.45" x14ac:dyDescent="0.3">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ht="14.45" x14ac:dyDescent="0.3">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ht="14.45" x14ac:dyDescent="0.3">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ht="14.45" x14ac:dyDescent="0.3">
      <c r="B7" s="6">
        <f>DATEDIF(Entry_Ind!E8,setUp!$C$6,"Y")</f>
        <v>25</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4</v>
      </c>
      <c r="F7">
        <f ca="1">CHOOSE(OFFSET(setUp!$B$11,F$1,$E7)+1,IF($C7=$E7,0,IF(OFFSET(setUp!$B$11,F$1,$C7)=2,2,0)),1,1)</f>
        <v>0</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ht="14.45" x14ac:dyDescent="0.3">
      <c r="B8" s="6">
        <f>DATEDIF(Entry_Ind!E9,setUp!$C$6,"Y")</f>
        <v>18</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3</v>
      </c>
      <c r="E8">
        <f>IFERROR(HLOOKUP(Entry_Ind!G9,setUp!$C$8:$G$11,4,FALSE),6)</f>
        <v>3</v>
      </c>
      <c r="F8">
        <f ca="1">CHOOSE(OFFSET(setUp!$B$11,F$1,$E8)+1,IF($C8=$E8,0,IF(OFFSET(setUp!$B$11,F$1,$C8)=2,2,0)),1,1)</f>
        <v>1</v>
      </c>
      <c r="G8">
        <f ca="1">CHOOSE(OFFSET(setUp!$B$11,G$1,$E8)+1,IF($C8=$E8,0,IF(OFFSET(setUp!$B$11,G$1,$C8)=2,2,0)),1,1)</f>
        <v>2</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ht="14.45" x14ac:dyDescent="0.3">
      <c r="B9" s="6">
        <f>DATEDIF(Entry_Ind!E10,setUp!$C$6,"Y")</f>
        <v>17</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3</v>
      </c>
      <c r="E9">
        <f>IFERROR(HLOOKUP(Entry_Ind!G10,setUp!$C$8:$G$11,4,FALSE),6)</f>
        <v>3</v>
      </c>
      <c r="F9">
        <f ca="1">CHOOSE(OFFSET(setUp!$B$11,F$1,$E9)+1,IF($C9=$E9,0,IF(OFFSET(setUp!$B$11,F$1,$C9)=2,2,0)),1,1)</f>
        <v>1</v>
      </c>
      <c r="G9">
        <v>2</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ht="14.45" x14ac:dyDescent="0.3">
      <c r="B10" s="6">
        <f>DATEDIF(Entry_Ind!E11,setUp!$C$6,"Y")</f>
        <v>19</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4</v>
      </c>
      <c r="F10">
        <f ca="1">CHOOSE(OFFSET(setUp!$B$11,F$1,$E10)+1,IF($C10=$E10,0,IF(OFFSET(setUp!$B$11,F$1,$C10)=2,2,0)),1,1)</f>
        <v>0</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ht="14.45" x14ac:dyDescent="0.3">
      <c r="B11" s="6">
        <f>DATEDIF(Entry_Ind!E12,setUp!$C$6,"Y")</f>
        <v>16</v>
      </c>
      <c r="C11">
        <f>IF(AND(B11&gt;=setUp!C$9,B11&lt;=setUp!C$10),1,IF(AND(B11&gt;=setUp!D$9,B11&lt;=setUp!D$10),2,IF(AND(B11&gt;=setUp!E$9,B11&lt;=setUp!E$10),3,IF(AND(B11&gt;=setUp!F$9,B11&lt;=setUp!F$10),4,IF(AND(B11&gt;=setUp!G$9,B11&lt;=setUp!G$10),5,0)))))</f>
        <v>3</v>
      </c>
      <c r="D11">
        <f>IF(AND(Entry_Ind!F12&gt;=setUp!C$9,Entry_Ind!F12&lt;=setUp!C$10),1,IF(AND(Entry_Ind!F12&gt;=setUp!D$9,Entry_Ind!F12&lt;=setUp!D$10),2,IF(AND(Entry_Ind!F12&gt;=setUp!E$9,Entry_Ind!F12&lt;=setUp!E$10),3,IF(AND(Entry_Ind!F12&gt;=setUp!F$9,Entry_Ind!F12&lt;=setUp!F$10),4,IF(AND(Entry_Ind!I12&gt;=setUp!G$9,Entry_Ind!F12&lt;=setUp!G$10),5,0)))))</f>
        <v>3</v>
      </c>
      <c r="E11">
        <f>IFERROR(HLOOKUP(Entry_Ind!G12,setUp!$C$8:$G$11,4,FALSE),6)</f>
        <v>3</v>
      </c>
      <c r="F11">
        <f ca="1">CHOOSE(OFFSET(setUp!$B$11,F$1,$E11)+1,IF($C11=$E11,0,IF(OFFSET(setUp!$B$11,F$1,$C11)=2,2,0)),1,1)</f>
        <v>1</v>
      </c>
      <c r="G11">
        <v>2</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ht="14.45" x14ac:dyDescent="0.3">
      <c r="B12" s="6">
        <f>DATEDIF(Entry_Ind!E13,setUp!$C$6,"Y")</f>
        <v>17</v>
      </c>
      <c r="C12">
        <f>IF(AND(B12&gt;=setUp!C$9,B12&lt;=setUp!C$10),1,IF(AND(B12&gt;=setUp!D$9,B12&lt;=setUp!D$10),2,IF(AND(B12&gt;=setUp!E$9,B12&lt;=setUp!E$10),3,IF(AND(B12&gt;=setUp!F$9,B12&lt;=setUp!F$10),4,IF(AND(B12&gt;=setUp!G$9,B12&lt;=setUp!G$10),5,0)))))</f>
        <v>3</v>
      </c>
      <c r="D12">
        <f>IF(AND(Entry_Ind!F13&gt;=setUp!C$9,Entry_Ind!F13&lt;=setUp!C$10),1,IF(AND(Entry_Ind!F13&gt;=setUp!D$9,Entry_Ind!F13&lt;=setUp!D$10),2,IF(AND(Entry_Ind!F13&gt;=setUp!E$9,Entry_Ind!F13&lt;=setUp!E$10),3,IF(AND(Entry_Ind!F13&gt;=setUp!F$9,Entry_Ind!F13&lt;=setUp!F$10),4,IF(AND(Entry_Ind!I13&gt;=setUp!G$9,Entry_Ind!F13&lt;=setUp!G$10),5,0)))))</f>
        <v>3</v>
      </c>
      <c r="E12">
        <f>IFERROR(HLOOKUP(Entry_Ind!G13,setUp!$C$8:$G$11,4,FALSE),6)</f>
        <v>3</v>
      </c>
      <c r="F12">
        <f ca="1">CHOOSE(OFFSET(setUp!$B$11,F$1,$E12)+1,IF($C12=$E12,0,IF(OFFSET(setUp!$B$11,F$1,$C12)=2,2,0)),1,1)</f>
        <v>1</v>
      </c>
      <c r="G12">
        <v>2</v>
      </c>
      <c r="H12">
        <f ca="1">CHOOSE(OFFSET(setUp!$B$11,H$1,$E12)+1,IF($C12=$E12,0,IF(OFFSET(setUp!$B$11,H$1,$C12)=2,2,0)),1,1)</f>
        <v>1</v>
      </c>
      <c r="I12">
        <f ca="1">CHOOSE(OFFSET(setUp!$B$11,I$1,$E12)+1,IF($C12=$E12,0,IF(OFFSET(setUp!$B$11,I$1,$C12)=2,2,0)),1,1)</f>
        <v>1</v>
      </c>
      <c r="J12">
        <f ca="1">CHOOSE(OFFSET(setUp!$B$11,J$1,$E12)+1,IF($C12=$E12,0,IF(OFFSET(setUp!$B$11,J$1,$C12)=2,2,0)),1,1)</f>
        <v>1</v>
      </c>
      <c r="K12">
        <f ca="1">CHOOSE(OFFSET(setUp!$B$11,K$1,$E12)+1,IF($C12=$E12,0,IF(OFFSET(setUp!$B$11,K$1,$C12)=2,2,0)),1,1)</f>
        <v>0</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ht="14.45" x14ac:dyDescent="0.3">
      <c r="B13" s="6">
        <f>DATEDIF(Entry_Ind!E14,setUp!$C$6,"Y")</f>
        <v>16</v>
      </c>
      <c r="C13">
        <f>IF(AND(B13&gt;=setUp!C$9,B13&lt;=setUp!C$10),1,IF(AND(B13&gt;=setUp!D$9,B13&lt;=setUp!D$10),2,IF(AND(B13&gt;=setUp!E$9,B13&lt;=setUp!E$10),3,IF(AND(B13&gt;=setUp!F$9,B13&lt;=setUp!F$10),4,IF(AND(B13&gt;=setUp!G$9,B13&lt;=setUp!G$10),5,0)))))</f>
        <v>3</v>
      </c>
      <c r="D13">
        <f>IF(AND(Entry_Ind!F14&gt;=setUp!C$9,Entry_Ind!F14&lt;=setUp!C$10),1,IF(AND(Entry_Ind!F14&gt;=setUp!D$9,Entry_Ind!F14&lt;=setUp!D$10),2,IF(AND(Entry_Ind!F14&gt;=setUp!E$9,Entry_Ind!F14&lt;=setUp!E$10),3,IF(AND(Entry_Ind!F14&gt;=setUp!F$9,Entry_Ind!F14&lt;=setUp!F$10),4,IF(AND(Entry_Ind!I14&gt;=setUp!G$9,Entry_Ind!F14&lt;=setUp!G$10),5,0)))))</f>
        <v>3</v>
      </c>
      <c r="E13">
        <f>IFERROR(HLOOKUP(Entry_Ind!G14,setUp!$C$8:$G$11,4,FALSE),6)</f>
        <v>3</v>
      </c>
      <c r="F13">
        <f ca="1">CHOOSE(OFFSET(setUp!$B$11,F$1,$E13)+1,IF($C13=$E13,0,IF(OFFSET(setUp!$B$11,F$1,$C13)=2,2,0)),1,1)</f>
        <v>1</v>
      </c>
      <c r="G13">
        <v>2</v>
      </c>
      <c r="H13">
        <f ca="1">CHOOSE(OFFSET(setUp!$B$11,H$1,$E13)+1,IF($C13=$E13,0,IF(OFFSET(setUp!$B$11,H$1,$C13)=2,2,0)),1,1)</f>
        <v>1</v>
      </c>
      <c r="I13">
        <f ca="1">CHOOSE(OFFSET(setUp!$B$11,I$1,$E13)+1,IF($C13=$E13,0,IF(OFFSET(setUp!$B$11,I$1,$C13)=2,2,0)),1,1)</f>
        <v>1</v>
      </c>
      <c r="J13">
        <f ca="1">CHOOSE(OFFSET(setUp!$B$11,J$1,$E13)+1,IF($C13=$E13,0,IF(OFFSET(setUp!$B$11,J$1,$C13)=2,2,0)),1,1)</f>
        <v>1</v>
      </c>
      <c r="K13">
        <f ca="1">CHOOSE(OFFSET(setUp!$B$11,K$1,$E13)+1,IF($C13=$E13,0,IF(OFFSET(setUp!$B$11,K$1,$C13)=2,2,0)),1,1)</f>
        <v>0</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ht="14.45" x14ac:dyDescent="0.3">
      <c r="B14" s="6">
        <f>DATEDIF(Entry_Ind!E15,setUp!$C$6,"Y")</f>
        <v>17</v>
      </c>
      <c r="C14">
        <f>IF(AND(B14&gt;=setUp!C$9,B14&lt;=setUp!C$10),1,IF(AND(B14&gt;=setUp!D$9,B14&lt;=setUp!D$10),2,IF(AND(B14&gt;=setUp!E$9,B14&lt;=setUp!E$10),3,IF(AND(B14&gt;=setUp!F$9,B14&lt;=setUp!F$10),4,IF(AND(B14&gt;=setUp!G$9,B14&lt;=setUp!G$10),5,0)))))</f>
        <v>3</v>
      </c>
      <c r="D14">
        <f>IF(AND(Entry_Ind!F15&gt;=setUp!C$9,Entry_Ind!F15&lt;=setUp!C$10),1,IF(AND(Entry_Ind!F15&gt;=setUp!D$9,Entry_Ind!F15&lt;=setUp!D$10),2,IF(AND(Entry_Ind!F15&gt;=setUp!E$9,Entry_Ind!F15&lt;=setUp!E$10),3,IF(AND(Entry_Ind!F15&gt;=setUp!F$9,Entry_Ind!F15&lt;=setUp!F$10),4,IF(AND(Entry_Ind!I15&gt;=setUp!G$9,Entry_Ind!F15&lt;=setUp!G$10),5,0)))))</f>
        <v>3</v>
      </c>
      <c r="E14">
        <f>IFERROR(HLOOKUP(Entry_Ind!G15,setUp!$C$8:$G$11,4,FALSE),6)</f>
        <v>3</v>
      </c>
      <c r="F14">
        <f ca="1">CHOOSE(OFFSET(setUp!$B$11,F$1,$E14)+1,IF($C14=$E14,0,IF(OFFSET(setUp!$B$11,F$1,$C14)=2,2,0)),1,1)</f>
        <v>1</v>
      </c>
      <c r="G14">
        <v>2</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0</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ht="14.45" x14ac:dyDescent="0.3">
      <c r="B15" s="6">
        <f>DATEDIF(Entry_Ind!E16,setUp!$C$6,"Y")</f>
        <v>15</v>
      </c>
      <c r="C15">
        <f>IF(AND(B15&gt;=setUp!C$9,B15&lt;=setUp!C$10),1,IF(AND(B15&gt;=setUp!D$9,B15&lt;=setUp!D$10),2,IF(AND(B15&gt;=setUp!E$9,B15&lt;=setUp!E$10),3,IF(AND(B15&gt;=setUp!F$9,B15&lt;=setUp!F$10),4,IF(AND(B15&gt;=setUp!G$9,B15&lt;=setUp!G$10),5,0)))))</f>
        <v>3</v>
      </c>
      <c r="D15">
        <f>IF(AND(Entry_Ind!F16&gt;=setUp!C$9,Entry_Ind!F16&lt;=setUp!C$10),1,IF(AND(Entry_Ind!F16&gt;=setUp!D$9,Entry_Ind!F16&lt;=setUp!D$10),2,IF(AND(Entry_Ind!F16&gt;=setUp!E$9,Entry_Ind!F16&lt;=setUp!E$10),3,IF(AND(Entry_Ind!F16&gt;=setUp!F$9,Entry_Ind!F16&lt;=setUp!F$10),4,IF(AND(Entry_Ind!I16&gt;=setUp!G$9,Entry_Ind!F16&lt;=setUp!G$10),5,0)))))</f>
        <v>3</v>
      </c>
      <c r="E15">
        <f>IFERROR(HLOOKUP(Entry_Ind!G16,setUp!$C$8:$G$11,4,FALSE),6)</f>
        <v>3</v>
      </c>
      <c r="F15">
        <f ca="1">CHOOSE(OFFSET(setUp!$B$11,F$1,$E15)+1,IF($C15=$E15,0,IF(OFFSET(setUp!$B$11,F$1,$C15)=2,2,0)),1,1)</f>
        <v>1</v>
      </c>
      <c r="G15">
        <v>2</v>
      </c>
      <c r="H15">
        <f ca="1">CHOOSE(OFFSET(setUp!$B$11,H$1,$E15)+1,IF($C15=$E15,0,IF(OFFSET(setUp!$B$11,H$1,$C15)=2,2,0)),1,1)</f>
        <v>1</v>
      </c>
      <c r="I15">
        <f ca="1">CHOOSE(OFFSET(setUp!$B$11,I$1,$E15)+1,IF($C15=$E15,0,IF(OFFSET(setUp!$B$11,I$1,$C15)=2,2,0)),1,1)</f>
        <v>1</v>
      </c>
      <c r="J15">
        <f ca="1">CHOOSE(OFFSET(setUp!$B$11,J$1,$E15)+1,IF($C15=$E15,0,IF(OFFSET(setUp!$B$11,J$1,$C15)=2,2,0)),1,1)</f>
        <v>1</v>
      </c>
      <c r="K15">
        <f ca="1">CHOOSE(OFFSET(setUp!$B$11,K$1,$E15)+1,IF($C15=$E15,0,IF(OFFSET(setUp!$B$11,K$1,$C15)=2,2,0)),1,1)</f>
        <v>0</v>
      </c>
      <c r="L15">
        <f ca="1">CHOOSE(OFFSET(setUp!$B$11,L$1,$E15)+1,IF($C15=$E15,0,IF(OFFSET(setUp!$B$11,L$1,$C15)=2,2,0)),1,1)</f>
        <v>1</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ht="14.45" x14ac:dyDescent="0.3">
      <c r="B16" s="6">
        <f>DATEDIF(Entry_Ind!E17,setUp!$C$6,"Y")</f>
        <v>18</v>
      </c>
      <c r="C16">
        <f>IF(AND(B16&gt;=setUp!C$9,B16&lt;=setUp!C$10),1,IF(AND(B16&gt;=setUp!D$9,B16&lt;=setUp!D$10),2,IF(AND(B16&gt;=setUp!E$9,B16&lt;=setUp!E$10),3,IF(AND(B16&gt;=setUp!F$9,B16&lt;=setUp!F$10),4,IF(AND(B16&gt;=setUp!G$9,B16&lt;=setUp!G$10),5,0)))))</f>
        <v>4</v>
      </c>
      <c r="D16">
        <f>IF(AND(Entry_Ind!F17&gt;=setUp!C$9,Entry_Ind!F17&lt;=setUp!C$10),1,IF(AND(Entry_Ind!F17&gt;=setUp!D$9,Entry_Ind!F17&lt;=setUp!D$10),2,IF(AND(Entry_Ind!F17&gt;=setUp!E$9,Entry_Ind!F17&lt;=setUp!E$10),3,IF(AND(Entry_Ind!F17&gt;=setUp!F$9,Entry_Ind!F17&lt;=setUp!F$10),4,IF(AND(Entry_Ind!I17&gt;=setUp!G$9,Entry_Ind!F17&lt;=setUp!G$10),5,0)))))</f>
        <v>3</v>
      </c>
      <c r="E16">
        <f>IFERROR(HLOOKUP(Entry_Ind!G17,setUp!$C$8:$G$11,4,FALSE),6)</f>
        <v>3</v>
      </c>
      <c r="F16">
        <f ca="1">CHOOSE(OFFSET(setUp!$B$11,F$1,$E16)+1,IF($C16=$E16,0,IF(OFFSET(setUp!$B$11,F$1,$C16)=2,2,0)),1,1)</f>
        <v>1</v>
      </c>
      <c r="G16">
        <f ca="1">CHOOSE(OFFSET(setUp!$B$11,G$1,$E16)+1,IF($C16=$E16,0,IF(OFFSET(setUp!$B$11,G$1,$C16)=2,2,0)),1,1)</f>
        <v>2</v>
      </c>
      <c r="H16">
        <f ca="1">CHOOSE(OFFSET(setUp!$B$11,H$1,$E16)+1,IF($C16=$E16,0,IF(OFFSET(setUp!$B$11,H$1,$C16)=2,2,0)),1,1)</f>
        <v>1</v>
      </c>
      <c r="I16">
        <f ca="1">CHOOSE(OFFSET(setUp!$B$11,I$1,$E16)+1,IF($C16=$E16,0,IF(OFFSET(setUp!$B$11,I$1,$C16)=2,2,0)),1,1)</f>
        <v>1</v>
      </c>
      <c r="J16">
        <f ca="1">CHOOSE(OFFSET(setUp!$B$11,J$1,$E16)+1,IF($C16=$E16,0,IF(OFFSET(setUp!$B$11,J$1,$C16)=2,2,0)),1,1)</f>
        <v>1</v>
      </c>
      <c r="K16">
        <f ca="1">CHOOSE(OFFSET(setUp!$B$11,K$1,$E16)+1,IF($C16=$E16,0,IF(OFFSET(setUp!$B$11,K$1,$C16)=2,2,0)),1,1)</f>
        <v>0</v>
      </c>
      <c r="L16">
        <f ca="1">CHOOSE(OFFSET(setUp!$B$11,L$1,$E16)+1,IF($C16=$E16,0,IF(OFFSET(setUp!$B$11,L$1,$C16)=2,2,0)),1,1)</f>
        <v>1</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ht="14.45" x14ac:dyDescent="0.3">
      <c r="B17" s="6">
        <f>DATEDIF(Entry_Ind!E18,setUp!$C$6,"Y")</f>
        <v>17</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v>2</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ht="14.45" x14ac:dyDescent="0.3">
      <c r="B18" s="6">
        <f>DATEDIF(Entry_Ind!E19,setUp!$C$6,"Y")</f>
        <v>17</v>
      </c>
      <c r="C18">
        <f>IF(AND(B18&gt;=setUp!C$9,B18&lt;=setUp!C$10),1,IF(AND(B18&gt;=setUp!D$9,B18&lt;=setUp!D$10),2,IF(AND(B18&gt;=setUp!E$9,B18&lt;=setUp!E$10),3,IF(AND(B18&gt;=setUp!F$9,B18&lt;=setUp!F$10),4,IF(AND(B18&gt;=setUp!G$9,B18&lt;=setUp!G$10),5,0)))))</f>
        <v>3</v>
      </c>
      <c r="D18">
        <f>IF(AND(Entry_Ind!F19&gt;=setUp!C$9,Entry_Ind!F19&lt;=setUp!C$10),1,IF(AND(Entry_Ind!F19&gt;=setUp!D$9,Entry_Ind!F19&lt;=setUp!D$10),2,IF(AND(Entry_Ind!F19&gt;=setUp!E$9,Entry_Ind!F19&lt;=setUp!E$10),3,IF(AND(Entry_Ind!F19&gt;=setUp!F$9,Entry_Ind!F19&lt;=setUp!F$10),4,IF(AND(Entry_Ind!I19&gt;=setUp!G$9,Entry_Ind!F19&lt;=setUp!G$10),5,0)))))</f>
        <v>3</v>
      </c>
      <c r="E18">
        <f>IFERROR(HLOOKUP(Entry_Ind!G19,setUp!$C$8:$G$11,4,FALSE),6)</f>
        <v>3</v>
      </c>
      <c r="F18">
        <f ca="1">CHOOSE(OFFSET(setUp!$B$11,F$1,$E18)+1,IF($C18=$E18,0,IF(OFFSET(setUp!$B$11,F$1,$C18)=2,2,0)),1,1)</f>
        <v>1</v>
      </c>
      <c r="G18">
        <v>2</v>
      </c>
      <c r="H18">
        <f ca="1">CHOOSE(OFFSET(setUp!$B$11,H$1,$E18)+1,IF($C18=$E18,0,IF(OFFSET(setUp!$B$11,H$1,$C18)=2,2,0)),1,1)</f>
        <v>1</v>
      </c>
      <c r="I18">
        <f ca="1">CHOOSE(OFFSET(setUp!$B$11,I$1,$E18)+1,IF($C18=$E18,0,IF(OFFSET(setUp!$B$11,I$1,$C18)=2,2,0)),1,1)</f>
        <v>1</v>
      </c>
      <c r="J18">
        <f ca="1">CHOOSE(OFFSET(setUp!$B$11,J$1,$E18)+1,IF($C18=$E18,0,IF(OFFSET(setUp!$B$11,J$1,$C18)=2,2,0)),1,1)</f>
        <v>1</v>
      </c>
      <c r="K18">
        <f ca="1">CHOOSE(OFFSET(setUp!$B$11,K$1,$E18)+1,IF($C18=$E18,0,IF(OFFSET(setUp!$B$11,K$1,$C18)=2,2,0)),1,1)</f>
        <v>0</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ht="14.45" x14ac:dyDescent="0.3">
      <c r="B19" s="6">
        <f>DATEDIF(Entry_Ind!E20,setUp!$C$6,"Y")</f>
        <v>17</v>
      </c>
      <c r="C19">
        <f>IF(AND(B19&gt;=setUp!C$9,B19&lt;=setUp!C$10),1,IF(AND(B19&gt;=setUp!D$9,B19&lt;=setUp!D$10),2,IF(AND(B19&gt;=setUp!E$9,B19&lt;=setUp!E$10),3,IF(AND(B19&gt;=setUp!F$9,B19&lt;=setUp!F$10),4,IF(AND(B19&gt;=setUp!G$9,B19&lt;=setUp!G$10),5,0)))))</f>
        <v>3</v>
      </c>
      <c r="D19">
        <f>IF(AND(Entry_Ind!F20&gt;=setUp!C$9,Entry_Ind!F20&lt;=setUp!C$10),1,IF(AND(Entry_Ind!F20&gt;=setUp!D$9,Entry_Ind!F20&lt;=setUp!D$10),2,IF(AND(Entry_Ind!F20&gt;=setUp!E$9,Entry_Ind!F20&lt;=setUp!E$10),3,IF(AND(Entry_Ind!F20&gt;=setUp!F$9,Entry_Ind!F20&lt;=setUp!F$10),4,IF(AND(Entry_Ind!I20&gt;=setUp!G$9,Entry_Ind!F20&lt;=setUp!G$10),5,0)))))</f>
        <v>3</v>
      </c>
      <c r="E19">
        <f>IFERROR(HLOOKUP(Entry_Ind!G20,setUp!$C$8:$G$11,4,FALSE),6)</f>
        <v>3</v>
      </c>
      <c r="F19">
        <f ca="1">CHOOSE(OFFSET(setUp!$B$11,F$1,$E19)+1,IF($C19=$E19,0,IF(OFFSET(setUp!$B$11,F$1,$C19)=2,2,0)),1,1)</f>
        <v>1</v>
      </c>
      <c r="G19">
        <v>2</v>
      </c>
      <c r="H19">
        <f ca="1">CHOOSE(OFFSET(setUp!$B$11,H$1,$E19)+1,IF($C19=$E19,0,IF(OFFSET(setUp!$B$11,H$1,$C19)=2,2,0)),1,1)</f>
        <v>1</v>
      </c>
      <c r="I19">
        <f ca="1">CHOOSE(OFFSET(setUp!$B$11,I$1,$E19)+1,IF($C19=$E19,0,IF(OFFSET(setUp!$B$11,I$1,$C19)=2,2,0)),1,1)</f>
        <v>1</v>
      </c>
      <c r="J19">
        <f ca="1">CHOOSE(OFFSET(setUp!$B$11,J$1,$E19)+1,IF($C19=$E19,0,IF(OFFSET(setUp!$B$11,J$1,$C19)=2,2,0)),1,1)</f>
        <v>1</v>
      </c>
      <c r="K19">
        <f ca="1">CHOOSE(OFFSET(setUp!$B$11,K$1,$E19)+1,IF($C19=$E19,0,IF(OFFSET(setUp!$B$11,K$1,$C19)=2,2,0)),1,1)</f>
        <v>0</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ht="14.45" x14ac:dyDescent="0.3">
      <c r="B20" s="6">
        <f>DATEDIF(Entry_Ind!E21,setUp!$C$6,"Y")</f>
        <v>17</v>
      </c>
      <c r="C20">
        <f>IF(AND(B20&gt;=setUp!C$9,B20&lt;=setUp!C$10),1,IF(AND(B20&gt;=setUp!D$9,B20&lt;=setUp!D$10),2,IF(AND(B20&gt;=setUp!E$9,B20&lt;=setUp!E$10),3,IF(AND(B20&gt;=setUp!F$9,B20&lt;=setUp!F$10),4,IF(AND(B20&gt;=setUp!G$9,B20&lt;=setUp!G$10),5,0)))))</f>
        <v>3</v>
      </c>
      <c r="D20">
        <f>IF(AND(Entry_Ind!F21&gt;=setUp!C$9,Entry_Ind!F21&lt;=setUp!C$10),1,IF(AND(Entry_Ind!F21&gt;=setUp!D$9,Entry_Ind!F21&lt;=setUp!D$10),2,IF(AND(Entry_Ind!F21&gt;=setUp!E$9,Entry_Ind!F21&lt;=setUp!E$10),3,IF(AND(Entry_Ind!F21&gt;=setUp!F$9,Entry_Ind!F21&lt;=setUp!F$10),4,IF(AND(Entry_Ind!I21&gt;=setUp!G$9,Entry_Ind!F21&lt;=setUp!G$10),5,0)))))</f>
        <v>3</v>
      </c>
      <c r="E20">
        <f>IFERROR(HLOOKUP(Entry_Ind!G21,setUp!$C$8:$G$11,4,FALSE),6)</f>
        <v>3</v>
      </c>
      <c r="F20">
        <f ca="1">CHOOSE(OFFSET(setUp!$B$11,F$1,$E20)+1,IF($C20=$E20,0,IF(OFFSET(setUp!$B$11,F$1,$C20)=2,2,0)),1,1)</f>
        <v>1</v>
      </c>
      <c r="G20">
        <v>2</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0</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ht="14.45" x14ac:dyDescent="0.3">
      <c r="B21" s="6">
        <f>DATEDIF(Entry_Ind!E22,setUp!$C$6,"Y")</f>
        <v>16</v>
      </c>
      <c r="C21">
        <f>IF(AND(B21&gt;=setUp!C$9,B21&lt;=setUp!C$10),1,IF(AND(B21&gt;=setUp!D$9,B21&lt;=setUp!D$10),2,IF(AND(B21&gt;=setUp!E$9,B21&lt;=setUp!E$10),3,IF(AND(B21&gt;=setUp!F$9,B21&lt;=setUp!F$10),4,IF(AND(B21&gt;=setUp!G$9,B21&lt;=setUp!G$10),5,0)))))</f>
        <v>3</v>
      </c>
      <c r="D21">
        <f>IF(AND(Entry_Ind!F22&gt;=setUp!C$9,Entry_Ind!F22&lt;=setUp!C$10),1,IF(AND(Entry_Ind!F22&gt;=setUp!D$9,Entry_Ind!F22&lt;=setUp!D$10),2,IF(AND(Entry_Ind!F22&gt;=setUp!E$9,Entry_Ind!F22&lt;=setUp!E$10),3,IF(AND(Entry_Ind!F22&gt;=setUp!F$9,Entry_Ind!F22&lt;=setUp!F$10),4,IF(AND(Entry_Ind!I22&gt;=setUp!G$9,Entry_Ind!F22&lt;=setUp!G$10),5,0)))))</f>
        <v>3</v>
      </c>
      <c r="E21">
        <f>IFERROR(HLOOKUP(Entry_Ind!G22,setUp!$C$8:$G$11,4,FALSE),6)</f>
        <v>3</v>
      </c>
      <c r="F21">
        <f ca="1">CHOOSE(OFFSET(setUp!$B$11,F$1,$E21)+1,IF($C21=$E21,0,IF(OFFSET(setUp!$B$11,F$1,$C21)=2,2,0)),1,1)</f>
        <v>1</v>
      </c>
      <c r="G21">
        <v>2</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0</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ht="14.45" x14ac:dyDescent="0.3">
      <c r="B22" s="6">
        <f>DATEDIF(Entry_Ind!E23,setUp!$C$6,"Y")</f>
        <v>16</v>
      </c>
      <c r="C22">
        <f>IF(AND(B22&gt;=setUp!C$9,B22&lt;=setUp!C$10),1,IF(AND(B22&gt;=setUp!D$9,B22&lt;=setUp!D$10),2,IF(AND(B22&gt;=setUp!E$9,B22&lt;=setUp!E$10),3,IF(AND(B22&gt;=setUp!F$9,B22&lt;=setUp!F$10),4,IF(AND(B22&gt;=setUp!G$9,B22&lt;=setUp!G$10),5,0)))))</f>
        <v>3</v>
      </c>
      <c r="D22">
        <f>IF(AND(Entry_Ind!F23&gt;=setUp!C$9,Entry_Ind!F23&lt;=setUp!C$10),1,IF(AND(Entry_Ind!F23&gt;=setUp!D$9,Entry_Ind!F23&lt;=setUp!D$10),2,IF(AND(Entry_Ind!F23&gt;=setUp!E$9,Entry_Ind!F23&lt;=setUp!E$10),3,IF(AND(Entry_Ind!F23&gt;=setUp!F$9,Entry_Ind!F23&lt;=setUp!F$10),4,IF(AND(Entry_Ind!I23&gt;=setUp!G$9,Entry_Ind!F23&lt;=setUp!G$10),5,0)))))</f>
        <v>3</v>
      </c>
      <c r="E22">
        <f>IFERROR(HLOOKUP(Entry_Ind!G23,setUp!$C$8:$G$11,4,FALSE),6)</f>
        <v>3</v>
      </c>
      <c r="F22">
        <f ca="1">CHOOSE(OFFSET(setUp!$B$11,F$1,$E22)+1,IF($C22=$E22,0,IF(OFFSET(setUp!$B$11,F$1,$C22)=2,2,0)),1,1)</f>
        <v>1</v>
      </c>
      <c r="G22">
        <v>2</v>
      </c>
      <c r="H22">
        <f ca="1">CHOOSE(OFFSET(setUp!$B$11,H$1,$E22)+1,IF($C22=$E22,0,IF(OFFSET(setUp!$B$11,H$1,$C22)=2,2,0)),1,1)</f>
        <v>1</v>
      </c>
      <c r="I22">
        <f ca="1">CHOOSE(OFFSET(setUp!$B$11,I$1,$E22)+1,IF($C22=$E22,0,IF(OFFSET(setUp!$B$11,I$1,$C22)=2,2,0)),1,1)</f>
        <v>1</v>
      </c>
      <c r="J22">
        <f ca="1">CHOOSE(OFFSET(setUp!$B$11,J$1,$E22)+1,IF($C22=$E22,0,IF(OFFSET(setUp!$B$11,J$1,$C22)=2,2,0)),1,1)</f>
        <v>1</v>
      </c>
      <c r="K22">
        <f ca="1">CHOOSE(OFFSET(setUp!$B$11,K$1,$E22)+1,IF($C22=$E22,0,IF(OFFSET(setUp!$B$11,K$1,$C22)=2,2,0)),1,1)</f>
        <v>0</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ht="14.45" x14ac:dyDescent="0.3">
      <c r="B23" s="6">
        <f>DATEDIF(Entry_Ind!E24,setUp!$C$6,"Y")</f>
        <v>15</v>
      </c>
      <c r="C23">
        <f>IF(AND(B23&gt;=setUp!C$9,B23&lt;=setUp!C$10),1,IF(AND(B23&gt;=setUp!D$9,B23&lt;=setUp!D$10),2,IF(AND(B23&gt;=setUp!E$9,B23&lt;=setUp!E$10),3,IF(AND(B23&gt;=setUp!F$9,B23&lt;=setUp!F$10),4,IF(AND(B23&gt;=setUp!G$9,B23&lt;=setUp!G$10),5,0)))))</f>
        <v>3</v>
      </c>
      <c r="D23">
        <f>IF(AND(Entry_Ind!F24&gt;=setUp!C$9,Entry_Ind!F24&lt;=setUp!C$10),1,IF(AND(Entry_Ind!F24&gt;=setUp!D$9,Entry_Ind!F24&lt;=setUp!D$10),2,IF(AND(Entry_Ind!F24&gt;=setUp!E$9,Entry_Ind!F24&lt;=setUp!E$10),3,IF(AND(Entry_Ind!F24&gt;=setUp!F$9,Entry_Ind!F24&lt;=setUp!F$10),4,IF(AND(Entry_Ind!I24&gt;=setUp!G$9,Entry_Ind!F24&lt;=setUp!G$10),5,0)))))</f>
        <v>2</v>
      </c>
      <c r="E23">
        <f>IFERROR(HLOOKUP(Entry_Ind!G24,setUp!$C$8:$G$11,4,FALSE),6)</f>
        <v>2</v>
      </c>
      <c r="F23">
        <f ca="1">CHOOSE(OFFSET(setUp!$B$11,F$1,$E23)+1,IF($C23=$E23,0,IF(OFFSET(setUp!$B$11,F$1,$C23)=2,2,0)),1,1)</f>
        <v>1</v>
      </c>
      <c r="G23">
        <v>2</v>
      </c>
      <c r="H23">
        <f ca="1">CHOOSE(OFFSET(setUp!$B$11,H$1,$E23)+1,IF($C23=$E23,0,IF(OFFSET(setUp!$B$11,H$1,$C23)=2,2,0)),1,1)</f>
        <v>1</v>
      </c>
      <c r="I23">
        <f ca="1">CHOOSE(OFFSET(setUp!$B$11,I$1,$E23)+1,IF($C23=$E23,0,IF(OFFSET(setUp!$B$11,I$1,$C23)=2,2,0)),1,1)</f>
        <v>1</v>
      </c>
      <c r="J23">
        <f ca="1">CHOOSE(OFFSET(setUp!$B$11,J$1,$E23)+1,IF($C23=$E23,0,IF(OFFSET(setUp!$B$11,J$1,$C23)=2,2,0)),1,1)</f>
        <v>2</v>
      </c>
      <c r="K23">
        <f ca="1">CHOOSE(OFFSET(setUp!$B$11,K$1,$E23)+1,IF($C23=$E23,0,IF(OFFSET(setUp!$B$11,K$1,$C23)=2,2,0)),1,1)</f>
        <v>1</v>
      </c>
      <c r="L23">
        <f ca="1">CHOOSE(OFFSET(setUp!$B$11,L$1,$E23)+1,IF($C23=$E23,0,IF(OFFSET(setUp!$B$11,L$1,$C23)=2,2,0)),1,1)</f>
        <v>2</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ht="14.45" x14ac:dyDescent="0.3">
      <c r="B24" s="6">
        <f>DATEDIF(Entry_Ind!E25,setUp!$C$6,"Y")</f>
        <v>13</v>
      </c>
      <c r="C24">
        <f>IF(AND(B24&gt;=setUp!C$9,B24&lt;=setUp!C$10),1,IF(AND(B24&gt;=setUp!D$9,B24&lt;=setUp!D$10),2,IF(AND(B24&gt;=setUp!E$9,B24&lt;=setUp!E$10),3,IF(AND(B24&gt;=setUp!F$9,B24&lt;=setUp!F$10),4,IF(AND(B24&gt;=setUp!G$9,B24&lt;=setUp!G$10),5,0)))))</f>
        <v>2</v>
      </c>
      <c r="D24">
        <f>IF(AND(Entry_Ind!F25&gt;=setUp!C$9,Entry_Ind!F25&lt;=setUp!C$10),1,IF(AND(Entry_Ind!F25&gt;=setUp!D$9,Entry_Ind!F25&lt;=setUp!D$10),2,IF(AND(Entry_Ind!F25&gt;=setUp!E$9,Entry_Ind!F25&lt;=setUp!E$10),3,IF(AND(Entry_Ind!F25&gt;=setUp!F$9,Entry_Ind!F25&lt;=setUp!F$10),4,IF(AND(Entry_Ind!I25&gt;=setUp!G$9,Entry_Ind!F25&lt;=setUp!G$10),5,0)))))</f>
        <v>2</v>
      </c>
      <c r="E24">
        <f>IFERROR(HLOOKUP(Entry_Ind!G25,setUp!$C$8:$G$11,4,FALSE),6)</f>
        <v>2</v>
      </c>
      <c r="F24">
        <f ca="1">CHOOSE(OFFSET(setUp!$B$11,F$1,$E24)+1,IF($C24=$E24,0,IF(OFFSET(setUp!$B$11,F$1,$C24)=2,2,0)),1,1)</f>
        <v>1</v>
      </c>
      <c r="G24">
        <v>2</v>
      </c>
      <c r="H24">
        <f ca="1">CHOOSE(OFFSET(setUp!$B$11,H$1,$E24)+1,IF($C24=$E24,0,IF(OFFSET(setUp!$B$11,H$1,$C24)=2,2,0)),1,1)</f>
        <v>1</v>
      </c>
      <c r="I24">
        <f ca="1">CHOOSE(OFFSET(setUp!$B$11,I$1,$E24)+1,IF($C24=$E24,0,IF(OFFSET(setUp!$B$11,I$1,$C24)=2,2,0)),1,1)</f>
        <v>1</v>
      </c>
      <c r="J24">
        <f ca="1">CHOOSE(OFFSET(setUp!$B$11,J$1,$E24)+1,IF($C24=$E24,0,IF(OFFSET(setUp!$B$11,J$1,$C24)=2,2,0)),1,1)</f>
        <v>0</v>
      </c>
      <c r="K24">
        <f ca="1">CHOOSE(OFFSET(setUp!$B$11,K$1,$E24)+1,IF($C24=$E24,0,IF(OFFSET(setUp!$B$11,K$1,$C24)=2,2,0)),1,1)</f>
        <v>1</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ht="14.45" x14ac:dyDescent="0.3">
      <c r="B25" s="6">
        <f>DATEDIF(Entry_Ind!E26,setUp!$C$6,"Y")</f>
        <v>13</v>
      </c>
      <c r="C25">
        <f>IF(AND(B25&gt;=setUp!C$9,B25&lt;=setUp!C$10),1,IF(AND(B25&gt;=setUp!D$9,B25&lt;=setUp!D$10),2,IF(AND(B25&gt;=setUp!E$9,B25&lt;=setUp!E$10),3,IF(AND(B25&gt;=setUp!F$9,B25&lt;=setUp!F$10),4,IF(AND(B25&gt;=setUp!G$9,B25&lt;=setUp!G$10),5,0)))))</f>
        <v>2</v>
      </c>
      <c r="D25">
        <f>IF(AND(Entry_Ind!F26&gt;=setUp!C$9,Entry_Ind!F26&lt;=setUp!C$10),1,IF(AND(Entry_Ind!F26&gt;=setUp!D$9,Entry_Ind!F26&lt;=setUp!D$10),2,IF(AND(Entry_Ind!F26&gt;=setUp!E$9,Entry_Ind!F26&lt;=setUp!E$10),3,IF(AND(Entry_Ind!F26&gt;=setUp!F$9,Entry_Ind!F26&lt;=setUp!F$10),4,IF(AND(Entry_Ind!I26&gt;=setUp!G$9,Entry_Ind!F26&lt;=setUp!G$10),5,0)))))</f>
        <v>2</v>
      </c>
      <c r="E25">
        <f>IFERROR(HLOOKUP(Entry_Ind!G26,setUp!$C$8:$G$11,4,FALSE),6)</f>
        <v>2</v>
      </c>
      <c r="F25">
        <f ca="1">CHOOSE(OFFSET(setUp!$B$11,F$1,$E25)+1,IF($C25=$E25,0,IF(OFFSET(setUp!$B$11,F$1,$C25)=2,2,0)),1,1)</f>
        <v>1</v>
      </c>
      <c r="G25">
        <v>2</v>
      </c>
      <c r="H25">
        <f ca="1">CHOOSE(OFFSET(setUp!$B$11,H$1,$E25)+1,IF($C25=$E25,0,IF(OFFSET(setUp!$B$11,H$1,$C25)=2,2,0)),1,1)</f>
        <v>1</v>
      </c>
      <c r="I25">
        <f ca="1">CHOOSE(OFFSET(setUp!$B$11,I$1,$E25)+1,IF($C25=$E25,0,IF(OFFSET(setUp!$B$11,I$1,$C25)=2,2,0)),1,1)</f>
        <v>1</v>
      </c>
      <c r="J25">
        <f ca="1">CHOOSE(OFFSET(setUp!$B$11,J$1,$E25)+1,IF($C25=$E25,0,IF(OFFSET(setUp!$B$11,J$1,$C25)=2,2,0)),1,1)</f>
        <v>0</v>
      </c>
      <c r="K25">
        <f ca="1">CHOOSE(OFFSET(setUp!$B$11,K$1,$E25)+1,IF($C25=$E25,0,IF(OFFSET(setUp!$B$11,K$1,$C25)=2,2,0)),1,1)</f>
        <v>1</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ht="14.45" x14ac:dyDescent="0.3">
      <c r="B26" s="6">
        <f>DATEDIF(Entry_Ind!E27,setUp!$C$6,"Y")</f>
        <v>12</v>
      </c>
      <c r="C26">
        <f>IF(AND(B26&gt;=setUp!C$9,B26&lt;=setUp!C$10),1,IF(AND(B26&gt;=setUp!D$9,B26&lt;=setUp!D$10),2,IF(AND(B26&gt;=setUp!E$9,B26&lt;=setUp!E$10),3,IF(AND(B26&gt;=setUp!F$9,B26&lt;=setUp!F$10),4,IF(AND(B26&gt;=setUp!G$9,B26&lt;=setUp!G$10),5,0)))))</f>
        <v>2</v>
      </c>
      <c r="D26">
        <f>IF(AND(Entry_Ind!F27&gt;=setUp!C$9,Entry_Ind!F27&lt;=setUp!C$10),1,IF(AND(Entry_Ind!F27&gt;=setUp!D$9,Entry_Ind!F27&lt;=setUp!D$10),2,IF(AND(Entry_Ind!F27&gt;=setUp!E$9,Entry_Ind!F27&lt;=setUp!E$10),3,IF(AND(Entry_Ind!F27&gt;=setUp!F$9,Entry_Ind!F27&lt;=setUp!F$10),4,IF(AND(Entry_Ind!I27&gt;=setUp!G$9,Entry_Ind!F27&lt;=setUp!G$10),5,0)))))</f>
        <v>1</v>
      </c>
      <c r="E26">
        <f>IFERROR(HLOOKUP(Entry_Ind!G27,setUp!$C$8:$G$11,4,FALSE),6)</f>
        <v>2</v>
      </c>
      <c r="F26">
        <f ca="1">CHOOSE(OFFSET(setUp!$B$11,F$1,$E26)+1,IF($C26=$E26,0,IF(OFFSET(setUp!$B$11,F$1,$C26)=2,2,0)),1,1)</f>
        <v>1</v>
      </c>
      <c r="G26">
        <v>2</v>
      </c>
      <c r="H26">
        <f ca="1">CHOOSE(OFFSET(setUp!$B$11,H$1,$E26)+1,IF($C26=$E26,0,IF(OFFSET(setUp!$B$11,H$1,$C26)=2,2,0)),1,1)</f>
        <v>1</v>
      </c>
      <c r="I26">
        <f ca="1">CHOOSE(OFFSET(setUp!$B$11,I$1,$E26)+1,IF($C26=$E26,0,IF(OFFSET(setUp!$B$11,I$1,$C26)=2,2,0)),1,1)</f>
        <v>1</v>
      </c>
      <c r="J26">
        <f ca="1">CHOOSE(OFFSET(setUp!$B$11,J$1,$E26)+1,IF($C26=$E26,0,IF(OFFSET(setUp!$B$11,J$1,$C26)=2,2,0)),1,1)</f>
        <v>0</v>
      </c>
      <c r="K26">
        <f ca="1">CHOOSE(OFFSET(setUp!$B$11,K$1,$E26)+1,IF($C26=$E26,0,IF(OFFSET(setUp!$B$11,K$1,$C26)=2,2,0)),1,1)</f>
        <v>1</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ht="14.45" x14ac:dyDescent="0.3">
      <c r="B27" s="6">
        <f>DATEDIF(Entry_Ind!E28,setUp!$C$6,"Y")</f>
        <v>12</v>
      </c>
      <c r="C27">
        <f>IF(AND(B27&gt;=setUp!C$9,B27&lt;=setUp!C$10),1,IF(AND(B27&gt;=setUp!D$9,B27&lt;=setUp!D$10),2,IF(AND(B27&gt;=setUp!E$9,B27&lt;=setUp!E$10),3,IF(AND(B27&gt;=setUp!F$9,B27&lt;=setUp!F$10),4,IF(AND(B27&gt;=setUp!G$9,B27&lt;=setUp!G$10),5,0)))))</f>
        <v>2</v>
      </c>
      <c r="D27">
        <f>IF(AND(Entry_Ind!F28&gt;=setUp!C$9,Entry_Ind!F28&lt;=setUp!C$10),1,IF(AND(Entry_Ind!F28&gt;=setUp!D$9,Entry_Ind!F28&lt;=setUp!D$10),2,IF(AND(Entry_Ind!F28&gt;=setUp!E$9,Entry_Ind!F28&lt;=setUp!E$10),3,IF(AND(Entry_Ind!F28&gt;=setUp!F$9,Entry_Ind!F28&lt;=setUp!F$10),4,IF(AND(Entry_Ind!I28&gt;=setUp!G$9,Entry_Ind!F28&lt;=setUp!G$10),5,0)))))</f>
        <v>1</v>
      </c>
      <c r="E27">
        <f>IFERROR(HLOOKUP(Entry_Ind!G28,setUp!$C$8:$G$11,4,FALSE),6)</f>
        <v>2</v>
      </c>
      <c r="F27">
        <f ca="1">CHOOSE(OFFSET(setUp!$B$11,F$1,$E27)+1,IF($C27=$E27,0,IF(OFFSET(setUp!$B$11,F$1,$C27)=2,2,0)),1,1)</f>
        <v>1</v>
      </c>
      <c r="G27">
        <v>2</v>
      </c>
      <c r="H27">
        <f ca="1">CHOOSE(OFFSET(setUp!$B$11,H$1,$E27)+1,IF($C27=$E27,0,IF(OFFSET(setUp!$B$11,H$1,$C27)=2,2,0)),1,1)</f>
        <v>1</v>
      </c>
      <c r="I27">
        <f ca="1">CHOOSE(OFFSET(setUp!$B$11,I$1,$E27)+1,IF($C27=$E27,0,IF(OFFSET(setUp!$B$11,I$1,$C27)=2,2,0)),1,1)</f>
        <v>1</v>
      </c>
      <c r="J27">
        <f ca="1">CHOOSE(OFFSET(setUp!$B$11,J$1,$E27)+1,IF($C27=$E27,0,IF(OFFSET(setUp!$B$11,J$1,$C27)=2,2,0)),1,1)</f>
        <v>0</v>
      </c>
      <c r="K27">
        <f ca="1">CHOOSE(OFFSET(setUp!$B$11,K$1,$E27)+1,IF($C27=$E27,0,IF(OFFSET(setUp!$B$11,K$1,$C27)=2,2,0)),1,1)</f>
        <v>1</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13</v>
      </c>
      <c r="C28">
        <f>IF(AND(B28&gt;=setUp!C$9,B28&lt;=setUp!C$10),1,IF(AND(B28&gt;=setUp!D$9,B28&lt;=setUp!D$10),2,IF(AND(B28&gt;=setUp!E$9,B28&lt;=setUp!E$10),3,IF(AND(B28&gt;=setUp!F$9,B28&lt;=setUp!F$10),4,IF(AND(B28&gt;=setUp!G$9,B28&lt;=setUp!G$10),5,0)))))</f>
        <v>2</v>
      </c>
      <c r="D28">
        <f>IF(AND(Entry_Ind!F29&gt;=setUp!C$9,Entry_Ind!F29&lt;=setUp!C$10),1,IF(AND(Entry_Ind!F29&gt;=setUp!D$9,Entry_Ind!F29&lt;=setUp!D$10),2,IF(AND(Entry_Ind!F29&gt;=setUp!E$9,Entry_Ind!F29&lt;=setUp!E$10),3,IF(AND(Entry_Ind!F29&gt;=setUp!F$9,Entry_Ind!F29&lt;=setUp!F$10),4,IF(AND(Entry_Ind!I29&gt;=setUp!G$9,Entry_Ind!F29&lt;=setUp!G$10),5,0)))))</f>
        <v>2</v>
      </c>
      <c r="E28">
        <f>IFERROR(HLOOKUP(Entry_Ind!G29,setUp!$C$8:$G$11,4,FALSE),6)</f>
        <v>2</v>
      </c>
      <c r="F28">
        <f ca="1">CHOOSE(OFFSET(setUp!$B$11,F$1,$E28)+1,IF($C28=$E28,0,IF(OFFSET(setUp!$B$11,F$1,$C28)=2,2,0)),1,1)</f>
        <v>1</v>
      </c>
      <c r="G28">
        <v>2</v>
      </c>
      <c r="H28">
        <f ca="1">CHOOSE(OFFSET(setUp!$B$11,H$1,$E28)+1,IF($C28=$E28,0,IF(OFFSET(setUp!$B$11,H$1,$C28)=2,2,0)),1,1)</f>
        <v>1</v>
      </c>
      <c r="I28">
        <f ca="1">CHOOSE(OFFSET(setUp!$B$11,I$1,$E28)+1,IF($C28=$E28,0,IF(OFFSET(setUp!$B$11,I$1,$C28)=2,2,0)),1,1)</f>
        <v>1</v>
      </c>
      <c r="J28">
        <f ca="1">CHOOSE(OFFSET(setUp!$B$11,J$1,$E28)+1,IF($C28=$E28,0,IF(OFFSET(setUp!$B$11,J$1,$C28)=2,2,0)),1,1)</f>
        <v>0</v>
      </c>
      <c r="K28">
        <f ca="1">CHOOSE(OFFSET(setUp!$B$11,K$1,$E28)+1,IF($C28=$E28,0,IF(OFFSET(setUp!$B$11,K$1,$C28)=2,2,0)),1,1)</f>
        <v>1</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18</v>
      </c>
      <c r="C29">
        <f>IF(AND(B29&gt;=setUp!C$9,B29&lt;=setUp!C$10),1,IF(AND(B29&gt;=setUp!D$9,B29&lt;=setUp!D$10),2,IF(AND(B29&gt;=setUp!E$9,B29&lt;=setUp!E$10),3,IF(AND(B29&gt;=setUp!F$9,B29&lt;=setUp!F$10),4,IF(AND(B29&gt;=setUp!G$9,B29&lt;=setUp!G$10),5,0)))))</f>
        <v>4</v>
      </c>
      <c r="D29">
        <f>IF(AND(Entry_Ind!F30&gt;=setUp!C$9,Entry_Ind!F30&lt;=setUp!C$10),1,IF(AND(Entry_Ind!F30&gt;=setUp!D$9,Entry_Ind!F30&lt;=setUp!D$10),2,IF(AND(Entry_Ind!F30&gt;=setUp!E$9,Entry_Ind!F30&lt;=setUp!E$10),3,IF(AND(Entry_Ind!F30&gt;=setUp!F$9,Entry_Ind!F30&lt;=setUp!F$10),4,IF(AND(Entry_Ind!I30&gt;=setUp!G$9,Entry_Ind!F30&lt;=setUp!G$10),5,0)))))</f>
        <v>4</v>
      </c>
      <c r="E29">
        <f>IFERROR(HLOOKUP(Entry_Ind!G30,setUp!$C$8:$G$11,4,FALSE),6)</f>
        <v>4</v>
      </c>
      <c r="F29">
        <f ca="1">CHOOSE(OFFSET(setUp!$B$11,F$1,$E29)+1,IF($C29=$E29,0,IF(OFFSET(setUp!$B$11,F$1,$C29)=2,2,0)),1,1)</f>
        <v>0</v>
      </c>
      <c r="G29">
        <f ca="1">CHOOSE(OFFSET(setUp!$B$11,G$1,$E29)+1,IF($C29=$E29,0,IF(OFFSET(setUp!$B$11,G$1,$C29)=2,2,0)),1,1)</f>
        <v>1</v>
      </c>
      <c r="H29">
        <f ca="1">CHOOSE(OFFSET(setUp!$B$11,H$1,$E29)+1,IF($C29=$E29,0,IF(OFFSET(setUp!$B$11,H$1,$C29)=2,2,0)),1,1)</f>
        <v>1</v>
      </c>
      <c r="I29">
        <f ca="1">CHOOSE(OFFSET(setUp!$B$11,I$1,$E29)+1,IF($C29=$E29,0,IF(OFFSET(setUp!$B$11,I$1,$C29)=2,2,0)),1,1)</f>
        <v>1</v>
      </c>
      <c r="J29">
        <f ca="1">CHOOSE(OFFSET(setUp!$B$11,J$1,$E29)+1,IF($C29=$E29,0,IF(OFFSET(setUp!$B$11,J$1,$C29)=2,2,0)),1,1)</f>
        <v>1</v>
      </c>
      <c r="K29">
        <f ca="1">CHOOSE(OFFSET(setUp!$B$11,K$1,$E29)+1,IF($C29=$E29,0,IF(OFFSET(setUp!$B$11,K$1,$C29)=2,2,0)),1,1)</f>
        <v>0</v>
      </c>
      <c r="L29">
        <f ca="1">CHOOSE(OFFSET(setUp!$B$11,L$1,$E29)+1,IF($C29=$E29,0,IF(OFFSET(setUp!$B$11,L$1,$C29)=2,2,0)),1,1)</f>
        <v>1</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16</v>
      </c>
      <c r="C30">
        <f>IF(AND(B30&gt;=setUp!C$9,B30&lt;=setUp!C$10),1,IF(AND(B30&gt;=setUp!D$9,B30&lt;=setUp!D$10),2,IF(AND(B30&gt;=setUp!E$9,B30&lt;=setUp!E$10),3,IF(AND(B30&gt;=setUp!F$9,B30&lt;=setUp!F$10),4,IF(AND(B30&gt;=setUp!G$9,B30&lt;=setUp!G$10),5,0)))))</f>
        <v>3</v>
      </c>
      <c r="D30">
        <f>IF(AND(Entry_Ind!F31&gt;=setUp!C$9,Entry_Ind!F31&lt;=setUp!C$10),1,IF(AND(Entry_Ind!F31&gt;=setUp!D$9,Entry_Ind!F31&lt;=setUp!D$10),2,IF(AND(Entry_Ind!F31&gt;=setUp!E$9,Entry_Ind!F31&lt;=setUp!E$10),3,IF(AND(Entry_Ind!F31&gt;=setUp!F$9,Entry_Ind!F31&lt;=setUp!F$10),4,IF(AND(Entry_Ind!I31&gt;=setUp!G$9,Entry_Ind!F31&lt;=setUp!G$10),5,0)))))</f>
        <v>3</v>
      </c>
      <c r="E30">
        <f>IFERROR(HLOOKUP(Entry_Ind!G31,setUp!$C$8:$G$11,4,FALSE),6)</f>
        <v>3</v>
      </c>
      <c r="F30">
        <f ca="1">CHOOSE(OFFSET(setUp!$B$11,F$1,$E30)+1,IF($C30=$E30,0,IF(OFFSET(setUp!$B$11,F$1,$C30)=2,2,0)),1,1)</f>
        <v>1</v>
      </c>
      <c r="G30">
        <v>2</v>
      </c>
      <c r="H30">
        <f ca="1">CHOOSE(OFFSET(setUp!$B$11,H$1,$E30)+1,IF($C30=$E30,0,IF(OFFSET(setUp!$B$11,H$1,$C30)=2,2,0)),1,1)</f>
        <v>1</v>
      </c>
      <c r="I30">
        <f ca="1">CHOOSE(OFFSET(setUp!$B$11,I$1,$E30)+1,IF($C30=$E30,0,IF(OFFSET(setUp!$B$11,I$1,$C30)=2,2,0)),1,1)</f>
        <v>1</v>
      </c>
      <c r="J30">
        <f ca="1">CHOOSE(OFFSET(setUp!$B$11,J$1,$E30)+1,IF($C30=$E30,0,IF(OFFSET(setUp!$B$11,J$1,$C30)=2,2,0)),1,1)</f>
        <v>1</v>
      </c>
      <c r="K30">
        <f ca="1">CHOOSE(OFFSET(setUp!$B$11,K$1,$E30)+1,IF($C30=$E30,0,IF(OFFSET(setUp!$B$11,K$1,$C30)=2,2,0)),1,1)</f>
        <v>0</v>
      </c>
      <c r="L30">
        <f ca="1">CHOOSE(OFFSET(setUp!$B$11,L$1,$E30)+1,IF($C30=$E30,0,IF(OFFSET(setUp!$B$11,L$1,$C30)=2,2,0)),1,1)</f>
        <v>1</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26</v>
      </c>
      <c r="C31">
        <f>IF(AND(B31&gt;=setUp!C$9,B31&lt;=setUp!C$10),1,IF(AND(B31&gt;=setUp!D$9,B31&lt;=setUp!D$10),2,IF(AND(B31&gt;=setUp!E$9,B31&lt;=setUp!E$10),3,IF(AND(B31&gt;=setUp!F$9,B31&lt;=setUp!F$10),4,IF(AND(B31&gt;=setUp!G$9,B31&lt;=setUp!G$10),5,0)))))</f>
        <v>4</v>
      </c>
      <c r="D31">
        <f>IF(AND(Entry_Ind!F32&gt;=setUp!C$9,Entry_Ind!F32&lt;=setUp!C$10),1,IF(AND(Entry_Ind!F32&gt;=setUp!D$9,Entry_Ind!F32&lt;=setUp!D$10),2,IF(AND(Entry_Ind!F32&gt;=setUp!E$9,Entry_Ind!F32&lt;=setUp!E$10),3,IF(AND(Entry_Ind!F32&gt;=setUp!F$9,Entry_Ind!F32&lt;=setUp!F$10),4,IF(AND(Entry_Ind!I32&gt;=setUp!G$9,Entry_Ind!F32&lt;=setUp!G$10),5,0)))))</f>
        <v>4</v>
      </c>
      <c r="E31">
        <f>IFERROR(HLOOKUP(Entry_Ind!G32,setUp!$C$8:$G$11,4,FALSE),6)</f>
        <v>4</v>
      </c>
      <c r="F31">
        <f ca="1">CHOOSE(OFFSET(setUp!$B$11,F$1,$E31)+1,IF($C31=$E31,0,IF(OFFSET(setUp!$B$11,F$1,$C31)=2,2,0)),1,1)</f>
        <v>0</v>
      </c>
      <c r="G31">
        <f ca="1">CHOOSE(OFFSET(setUp!$B$11,G$1,$E31)+1,IF($C31=$E31,0,IF(OFFSET(setUp!$B$11,G$1,$C31)=2,2,0)),1,1)</f>
        <v>1</v>
      </c>
      <c r="H31">
        <f ca="1">CHOOSE(OFFSET(setUp!$B$11,H$1,$E31)+1,IF($C31=$E31,0,IF(OFFSET(setUp!$B$11,H$1,$C31)=2,2,0)),1,1)</f>
        <v>1</v>
      </c>
      <c r="I31">
        <f ca="1">CHOOSE(OFFSET(setUp!$B$11,I$1,$E31)+1,IF($C31=$E31,0,IF(OFFSET(setUp!$B$11,I$1,$C31)=2,2,0)),1,1)</f>
        <v>1</v>
      </c>
      <c r="J31">
        <f ca="1">CHOOSE(OFFSET(setUp!$B$11,J$1,$E31)+1,IF($C31=$E31,0,IF(OFFSET(setUp!$B$11,J$1,$C31)=2,2,0)),1,1)</f>
        <v>1</v>
      </c>
      <c r="K31">
        <f ca="1">CHOOSE(OFFSET(setUp!$B$11,K$1,$E31)+1,IF($C31=$E31,0,IF(OFFSET(setUp!$B$11,K$1,$C31)=2,2,0)),1,1)</f>
        <v>0</v>
      </c>
      <c r="L31">
        <f ca="1">CHOOSE(OFFSET(setUp!$B$11,L$1,$E31)+1,IF($C31=$E31,0,IF(OFFSET(setUp!$B$11,L$1,$C31)=2,2,0)),1,1)</f>
        <v>1</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v>2</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v>2</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v>2</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v>2</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v>2</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ht="14.45" x14ac:dyDescent="0.3">
      <c r="F1">
        <v>1</v>
      </c>
      <c r="G1">
        <v>2</v>
      </c>
      <c r="H1">
        <v>3</v>
      </c>
      <c r="I1">
        <v>4</v>
      </c>
      <c r="J1">
        <v>5</v>
      </c>
      <c r="K1">
        <v>6</v>
      </c>
      <c r="L1">
        <v>7</v>
      </c>
      <c r="M1">
        <v>8</v>
      </c>
      <c r="N1">
        <v>9</v>
      </c>
      <c r="O1">
        <v>10</v>
      </c>
      <c r="P1">
        <v>11</v>
      </c>
      <c r="Q1">
        <v>12</v>
      </c>
      <c r="R1">
        <v>13</v>
      </c>
    </row>
    <row r="2" spans="5:18" ht="14.45" x14ac:dyDescent="0.3">
      <c r="E2" t="s">
        <v>27</v>
      </c>
    </row>
    <row r="3" spans="5:18" ht="14.45" x14ac:dyDescent="0.3">
      <c r="E3">
        <f>IFERROR(HLOOKUP(Entry_Team!F4,setUp!$C$8:$G$11,4,FALSE),6)</f>
        <v>4</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ht="14.45" x14ac:dyDescent="0.3">
      <c r="E4">
        <f>IFERROR(HLOOKUP(Entry_Team!F5,setUp!$C$8:$G$11,4,FALSE),6)</f>
        <v>3</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ht="14.45" x14ac:dyDescent="0.3">
      <c r="E5">
        <f>IFERROR(HLOOKUP(Entry_Team!F6,setUp!$C$8:$G$11,4,FALSE),6)</f>
        <v>3</v>
      </c>
      <c r="F5">
        <f ca="1">CHOOSE(OFFSET(setUp!$B$26,F$1,$E5)+1,IF($C5=$E5,0,IF(OFFSET(setUp!$B$26,F$1,$C5)=2,2,0)),1,1)</f>
        <v>1</v>
      </c>
      <c r="G5">
        <f ca="1">CHOOSE(OFFSET(setUp!$B$26,G$1,$E5)+1,IF($C5=$E5,0,IF(OFFSET(setUp!$B$26,G$1,$C5)=2,2,0)),1,1)</f>
        <v>1</v>
      </c>
      <c r="H5">
        <f ca="1">CHOOSE(OFFSET(setUp!$B$26,H$1,$E5)+1,IF($C5=$E5,0,IF(OFFSET(setUp!$B$26,H$1,$C5)=2,2,0)),1,1)</f>
        <v>1</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ht="14.45" x14ac:dyDescent="0.3">
      <c r="E6">
        <f>IFERROR(HLOOKUP(Entry_Team!F7,setUp!$C$8:$G$11,4,FALSE),6)</f>
        <v>3</v>
      </c>
      <c r="F6">
        <f ca="1">CHOOSE(OFFSET(setUp!$B$26,F$1,$E6)+1,IF($C6=$E6,0,IF(OFFSET(setUp!$B$26,F$1,$C6)=2,2,0)),1,1)</f>
        <v>1</v>
      </c>
      <c r="G6">
        <f ca="1">CHOOSE(OFFSET(setUp!$B$26,G$1,$E6)+1,IF($C6=$E6,0,IF(OFFSET(setUp!$B$26,G$1,$C6)=2,2,0)),1,1)</f>
        <v>1</v>
      </c>
      <c r="H6">
        <f ca="1">CHOOSE(OFFSET(setUp!$B$26,H$1,$E6)+1,IF($C6=$E6,0,IF(OFFSET(setUp!$B$26,H$1,$C6)=2,2,0)),1,1)</f>
        <v>1</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ht="14.45" x14ac:dyDescent="0.3">
      <c r="E7">
        <f>IFERROR(HLOOKUP(Entry_Team!F8,setUp!$C$8:$G$11,4,FALSE),6)</f>
        <v>2</v>
      </c>
      <c r="F7">
        <f ca="1">CHOOSE(OFFSET(setUp!$B$26,F$1,$E7)+1,IF($C7=$E7,0,IF(OFFSET(setUp!$B$26,F$1,$C7)=2,2,0)),1,1)</f>
        <v>1</v>
      </c>
      <c r="G7">
        <f ca="1">CHOOSE(OFFSET(setUp!$B$26,G$1,$E7)+1,IF($C7=$E7,0,IF(OFFSET(setUp!$B$26,G$1,$C7)=2,2,0)),1,1)</f>
        <v>1</v>
      </c>
      <c r="H7">
        <f ca="1">CHOOSE(OFFSET(setUp!$B$26,H$1,$E7)+1,IF($C7=$E7,0,IF(OFFSET(setUp!$B$26,H$1,$C7)=2,2,0)),1,1)</f>
        <v>1</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ht="14.45" x14ac:dyDescent="0.3">
      <c r="E8">
        <f>IFERROR(HLOOKUP(Entry_Team!F9,setUp!$C$8:$G$11,4,FALSE),6)</f>
        <v>4</v>
      </c>
      <c r="F8">
        <f ca="1">CHOOSE(OFFSET(setUp!$B$26,F$1,$E8)+1,IF($C8=$E8,0,IF(OFFSET(setUp!$B$26,F$1,$C8)=2,2,0)),1,1)</f>
        <v>1</v>
      </c>
      <c r="G8">
        <f ca="1">CHOOSE(OFFSET(setUp!$B$26,G$1,$E8)+1,IF($C8=$E8,0,IF(OFFSET(setUp!$B$26,G$1,$C8)=2,2,0)),1,1)</f>
        <v>1</v>
      </c>
      <c r="H8">
        <f ca="1">CHOOSE(OFFSET(setUp!$B$26,H$1,$E8)+1,IF($C8=$E8,0,IF(OFFSET(setUp!$B$26,H$1,$C8)=2,2,0)),1,1)</f>
        <v>1</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ht="14.45" x14ac:dyDescent="0.3">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ht="14.45" x14ac:dyDescent="0.3">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ht="14.45" x14ac:dyDescent="0.3">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ht="14.45" x14ac:dyDescent="0.3">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ht="14.45" x14ac:dyDescent="0.3">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ht="14.45" x14ac:dyDescent="0.3">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ht="14.45" x14ac:dyDescent="0.3">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ht="14.45" x14ac:dyDescent="0.3">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ht="14.45" x14ac:dyDescent="0.3">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ht="14.45" x14ac:dyDescent="0.3">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ht="14.45" x14ac:dyDescent="0.3">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ht="14.45" x14ac:dyDescent="0.3">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ht="14.45" x14ac:dyDescent="0.3">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ht="14.45" x14ac:dyDescent="0.3">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ht="14.45" x14ac:dyDescent="0.3">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ht="14.45" x14ac:dyDescent="0.3">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ht="14.45" x14ac:dyDescent="0.3">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ht="14.45" x14ac:dyDescent="0.3">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ht="14.45" x14ac:dyDescent="0.3">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73" t="s">
        <v>157</v>
      </c>
      <c r="B1" s="73" t="s">
        <v>159</v>
      </c>
      <c r="C1" s="73" t="s">
        <v>158</v>
      </c>
      <c r="D1" s="73"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2015-10-04T09:23:41Z</dcterms:modified>
</cp:coreProperties>
</file>