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autoCompressPictures="0" defaultThemeVersion="124226"/>
  <bookViews>
    <workbookView xWindow="240" yWindow="165" windowWidth="14805" windowHeight="7965"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M16" i="6"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M14" i="6"/>
  <c r="E3" i="3"/>
  <c r="E3" i="4"/>
  <c r="F6" i="2"/>
  <c r="D5" i="3"/>
  <c r="U6" i="2"/>
  <c r="F8" i="2"/>
  <c r="D7" i="3"/>
  <c r="U8" i="2"/>
  <c r="F9" i="2"/>
  <c r="D8" i="3"/>
  <c r="U9" i="2"/>
  <c r="F10" i="2"/>
  <c r="D9" i="3"/>
  <c r="U10" i="2"/>
  <c r="F11" i="2"/>
  <c r="D10" i="3"/>
  <c r="U11" i="2"/>
  <c r="F12" i="2"/>
  <c r="D11" i="3"/>
  <c r="U12" i="2"/>
  <c r="F13" i="2"/>
  <c r="D12" i="3"/>
  <c r="U13" i="2"/>
  <c r="F14" i="2"/>
  <c r="D13" i="3"/>
  <c r="U14" i="2"/>
  <c r="F15" i="2"/>
  <c r="D14" i="3"/>
  <c r="U15" i="2"/>
  <c r="F16" i="2"/>
  <c r="D15" i="3"/>
  <c r="U16" i="2"/>
  <c r="F17" i="2"/>
  <c r="D16" i="3"/>
  <c r="U17" i="2"/>
  <c r="F18" i="2"/>
  <c r="D17" i="3"/>
  <c r="U18" i="2"/>
  <c r="F19" i="2"/>
  <c r="D18" i="3"/>
  <c r="U19" i="2"/>
  <c r="F20" i="2"/>
  <c r="D19" i="3"/>
  <c r="U20" i="2"/>
  <c r="F21" i="2"/>
  <c r="D20" i="3"/>
  <c r="U21" i="2"/>
  <c r="F22" i="2"/>
  <c r="D21" i="3"/>
  <c r="U22" i="2"/>
  <c r="F23" i="2"/>
  <c r="D22" i="3"/>
  <c r="U23" i="2"/>
  <c r="F24" i="2"/>
  <c r="D23" i="3"/>
  <c r="U24" i="2"/>
  <c r="F25" i="2"/>
  <c r="D24" i="3"/>
  <c r="U25" i="2"/>
  <c r="F26" i="2"/>
  <c r="D25" i="3"/>
  <c r="U26" i="2"/>
  <c r="F27" i="2"/>
  <c r="D26" i="3"/>
  <c r="U27" i="2"/>
  <c r="F28" i="2"/>
  <c r="D27" i="3"/>
  <c r="U28" i="2"/>
  <c r="F29" i="2"/>
  <c r="D28" i="3"/>
  <c r="U29" i="2"/>
  <c r="F30" i="2"/>
  <c r="D29" i="3"/>
  <c r="U30" i="2"/>
  <c r="F31" i="2"/>
  <c r="D30" i="3"/>
  <c r="U31" i="2"/>
  <c r="F32" i="2"/>
  <c r="D31" i="3"/>
  <c r="U32" i="2"/>
  <c r="F33" i="2"/>
  <c r="D32" i="3"/>
  <c r="U33" i="2"/>
  <c r="F34" i="2"/>
  <c r="D33" i="3"/>
  <c r="U34" i="2"/>
  <c r="F35" i="2"/>
  <c r="D34" i="3"/>
  <c r="U35" i="2"/>
  <c r="F36" i="2"/>
  <c r="D35" i="3"/>
  <c r="U36" i="2"/>
  <c r="F37" i="2"/>
  <c r="D36" i="3"/>
  <c r="U37" i="2"/>
  <c r="F38" i="2"/>
  <c r="D37" i="3"/>
  <c r="U38" i="2"/>
  <c r="F39" i="2"/>
  <c r="D38" i="3"/>
  <c r="U39" i="2"/>
  <c r="F40" i="2"/>
  <c r="D39" i="3"/>
  <c r="U40" i="2"/>
  <c r="F41" i="2"/>
  <c r="D40" i="3"/>
  <c r="U41" i="2"/>
  <c r="F42" i="2"/>
  <c r="D41" i="3"/>
  <c r="U42" i="2"/>
  <c r="F43" i="2"/>
  <c r="D42" i="3"/>
  <c r="U43" i="2"/>
  <c r="F44" i="2"/>
  <c r="D43" i="3"/>
  <c r="U44" i="2"/>
  <c r="F45" i="2"/>
  <c r="D44" i="3"/>
  <c r="U45" i="2"/>
  <c r="F46" i="2"/>
  <c r="D45" i="3"/>
  <c r="U46" i="2"/>
  <c r="F47" i="2"/>
  <c r="D46" i="3"/>
  <c r="U47" i="2"/>
  <c r="F48" i="2"/>
  <c r="D47" i="3"/>
  <c r="U48" i="2"/>
  <c r="F49" i="2"/>
  <c r="D48" i="3"/>
  <c r="U49" i="2"/>
  <c r="F50" i="2"/>
  <c r="D49" i="3"/>
  <c r="U50" i="2"/>
  <c r="F51" i="2"/>
  <c r="D50" i="3"/>
  <c r="U51" i="2"/>
  <c r="F52" i="2"/>
  <c r="D51" i="3"/>
  <c r="U52" i="2"/>
  <c r="F53" i="2"/>
  <c r="D52" i="3"/>
  <c r="U53" i="2"/>
  <c r="F54" i="2"/>
  <c r="D53" i="3"/>
  <c r="U54" i="2"/>
  <c r="F55" i="2"/>
  <c r="D54" i="3"/>
  <c r="U55" i="2"/>
  <c r="F56" i="2"/>
  <c r="D55" i="3"/>
  <c r="U56" i="2"/>
  <c r="F57" i="2"/>
  <c r="D56" i="3"/>
  <c r="U57" i="2"/>
  <c r="F58" i="2"/>
  <c r="D57" i="3"/>
  <c r="U58" i="2"/>
  <c r="F59" i="2"/>
  <c r="D58" i="3"/>
  <c r="U59" i="2"/>
  <c r="F60" i="2"/>
  <c r="D59" i="3"/>
  <c r="U60" i="2"/>
  <c r="F61" i="2"/>
  <c r="D60" i="3"/>
  <c r="U61" i="2"/>
  <c r="F62" i="2"/>
  <c r="D61" i="3"/>
  <c r="U62" i="2"/>
  <c r="F63" i="2"/>
  <c r="D62" i="3"/>
  <c r="U63" i="2"/>
  <c r="F64" i="2"/>
  <c r="D63" i="3"/>
  <c r="U64" i="2"/>
  <c r="F65" i="2"/>
  <c r="D64" i="3"/>
  <c r="U65" i="2"/>
  <c r="F66" i="2"/>
  <c r="D65" i="3"/>
  <c r="U66" i="2"/>
  <c r="F67" i="2"/>
  <c r="D66" i="3"/>
  <c r="U67" i="2"/>
  <c r="F68" i="2"/>
  <c r="D67" i="3"/>
  <c r="U68" i="2"/>
  <c r="F69" i="2"/>
  <c r="D68" i="3"/>
  <c r="U69" i="2"/>
  <c r="F70" i="2"/>
  <c r="D69" i="3"/>
  <c r="U70" i="2"/>
  <c r="F71" i="2"/>
  <c r="D70" i="3"/>
  <c r="U71" i="2"/>
  <c r="F72" i="2"/>
  <c r="D71" i="3"/>
  <c r="U72" i="2"/>
  <c r="F73" i="2"/>
  <c r="D72" i="3"/>
  <c r="U73" i="2"/>
  <c r="F74" i="2"/>
  <c r="D73" i="3"/>
  <c r="U74" i="2"/>
  <c r="F75" i="2"/>
  <c r="D74" i="3"/>
  <c r="U75" i="2"/>
  <c r="F76" i="2"/>
  <c r="D75" i="3"/>
  <c r="U76" i="2"/>
  <c r="F77" i="2"/>
  <c r="D76" i="3"/>
  <c r="U77" i="2"/>
  <c r="F78" i="2"/>
  <c r="D77" i="3"/>
  <c r="U78" i="2"/>
  <c r="F79" i="2"/>
  <c r="D78" i="3"/>
  <c r="U79" i="2"/>
  <c r="F80" i="2"/>
  <c r="D79" i="3"/>
  <c r="U80" i="2"/>
  <c r="F81" i="2"/>
  <c r="D80" i="3"/>
  <c r="U81" i="2"/>
  <c r="F82" i="2"/>
  <c r="D81" i="3"/>
  <c r="U82" i="2"/>
  <c r="F83" i="2"/>
  <c r="D82" i="3"/>
  <c r="U83" i="2"/>
  <c r="F84" i="2"/>
  <c r="D83" i="3"/>
  <c r="U84" i="2"/>
  <c r="F85" i="2"/>
  <c r="D84" i="3"/>
  <c r="U85" i="2"/>
  <c r="F86" i="2"/>
  <c r="D85" i="3"/>
  <c r="U86" i="2"/>
  <c r="F87" i="2"/>
  <c r="D86" i="3"/>
  <c r="U87" i="2"/>
  <c r="F88" i="2"/>
  <c r="D87" i="3"/>
  <c r="U88" i="2"/>
  <c r="F89" i="2"/>
  <c r="D88" i="3"/>
  <c r="U89" i="2"/>
  <c r="F90" i="2"/>
  <c r="D89" i="3"/>
  <c r="U90" i="2"/>
  <c r="F91" i="2"/>
  <c r="D90" i="3"/>
  <c r="U91" i="2"/>
  <c r="F92" i="2"/>
  <c r="D91" i="3"/>
  <c r="U92" i="2"/>
  <c r="F93" i="2"/>
  <c r="D92" i="3"/>
  <c r="U93" i="2"/>
  <c r="F94" i="2"/>
  <c r="D93" i="3"/>
  <c r="U94" i="2"/>
  <c r="F95" i="2"/>
  <c r="D94" i="3"/>
  <c r="U95" i="2"/>
  <c r="F96" i="2"/>
  <c r="D95" i="3"/>
  <c r="U96" i="2"/>
  <c r="F97" i="2"/>
  <c r="D96" i="3"/>
  <c r="U97" i="2"/>
  <c r="F98" i="2"/>
  <c r="D97" i="3"/>
  <c r="U98" i="2"/>
  <c r="F99" i="2"/>
  <c r="D98" i="3"/>
  <c r="U99" i="2"/>
  <c r="F100" i="2"/>
  <c r="D99" i="3"/>
  <c r="U100" i="2"/>
  <c r="F101" i="2"/>
  <c r="D100" i="3"/>
  <c r="U101" i="2"/>
  <c r="F102" i="2"/>
  <c r="D101" i="3"/>
  <c r="U102" i="2"/>
  <c r="F103" i="2"/>
  <c r="D102" i="3"/>
  <c r="U103" i="2"/>
  <c r="F104" i="2"/>
  <c r="D103" i="3"/>
  <c r="U104" i="2"/>
  <c r="F105" i="2"/>
  <c r="D104" i="3"/>
  <c r="U105" i="2"/>
  <c r="F106" i="2"/>
  <c r="D105" i="3"/>
  <c r="U106" i="2"/>
  <c r="F107" i="2"/>
  <c r="D106" i="3"/>
  <c r="U107" i="2"/>
  <c r="F108" i="2"/>
  <c r="D107" i="3"/>
  <c r="U108" i="2"/>
  <c r="F109" i="2"/>
  <c r="D108" i="3"/>
  <c r="U109" i="2"/>
  <c r="F110" i="2"/>
  <c r="D109" i="3"/>
  <c r="U110" i="2"/>
  <c r="F111" i="2"/>
  <c r="D110" i="3"/>
  <c r="U111" i="2"/>
  <c r="F112" i="2"/>
  <c r="D111" i="3"/>
  <c r="U112" i="2"/>
  <c r="F113" i="2"/>
  <c r="D112" i="3"/>
  <c r="U113" i="2"/>
  <c r="F114" i="2"/>
  <c r="D113" i="3"/>
  <c r="U114" i="2"/>
  <c r="F115" i="2"/>
  <c r="D114" i="3"/>
  <c r="U115" i="2"/>
  <c r="F116" i="2"/>
  <c r="D115" i="3"/>
  <c r="U116" i="2"/>
  <c r="F117" i="2"/>
  <c r="D116" i="3"/>
  <c r="U117" i="2"/>
  <c r="F118" i="2"/>
  <c r="D117" i="3"/>
  <c r="U118" i="2"/>
  <c r="F119" i="2"/>
  <c r="D118" i="3"/>
  <c r="U119" i="2"/>
  <c r="F120" i="2"/>
  <c r="D119" i="3"/>
  <c r="U120" i="2"/>
  <c r="F121" i="2"/>
  <c r="D120" i="3"/>
  <c r="U121" i="2"/>
  <c r="F122" i="2"/>
  <c r="D121" i="3"/>
  <c r="U122" i="2"/>
  <c r="F123" i="2"/>
  <c r="D122" i="3"/>
  <c r="U123" i="2"/>
  <c r="F124" i="2"/>
  <c r="D123" i="3"/>
  <c r="U124" i="2"/>
  <c r="F125" i="2"/>
  <c r="D124" i="3"/>
  <c r="U125" i="2"/>
  <c r="F126" i="2"/>
  <c r="D125" i="3"/>
  <c r="U126" i="2"/>
  <c r="F127" i="2"/>
  <c r="D126" i="3"/>
  <c r="U127" i="2"/>
  <c r="F128" i="2"/>
  <c r="D127" i="3"/>
  <c r="U128" i="2"/>
  <c r="F129" i="2"/>
  <c r="D128" i="3"/>
  <c r="U129" i="2"/>
  <c r="F130" i="2"/>
  <c r="D129" i="3"/>
  <c r="U130" i="2"/>
  <c r="F131" i="2"/>
  <c r="D130" i="3"/>
  <c r="U131" i="2"/>
  <c r="F132" i="2"/>
  <c r="D131" i="3"/>
  <c r="U132" i="2"/>
  <c r="F133" i="2"/>
  <c r="D132" i="3"/>
  <c r="U133" i="2"/>
  <c r="F134" i="2"/>
  <c r="D133" i="3"/>
  <c r="U134" i="2"/>
  <c r="F135" i="2"/>
  <c r="D134" i="3"/>
  <c r="U135" i="2"/>
  <c r="F136" i="2"/>
  <c r="D135" i="3"/>
  <c r="U136" i="2"/>
  <c r="F137" i="2"/>
  <c r="D136" i="3"/>
  <c r="U137" i="2"/>
  <c r="F138" i="2"/>
  <c r="D137" i="3"/>
  <c r="U138" i="2"/>
  <c r="F139" i="2"/>
  <c r="D138" i="3"/>
  <c r="U139" i="2"/>
  <c r="F140" i="2"/>
  <c r="D139" i="3"/>
  <c r="U140" i="2"/>
  <c r="F141" i="2"/>
  <c r="D140" i="3"/>
  <c r="U141" i="2"/>
  <c r="F142" i="2"/>
  <c r="D141" i="3"/>
  <c r="U142" i="2"/>
  <c r="F143" i="2"/>
  <c r="D142" i="3"/>
  <c r="U143" i="2"/>
  <c r="F144" i="2"/>
  <c r="D143" i="3"/>
  <c r="U144" i="2"/>
  <c r="F145" i="2"/>
  <c r="D144" i="3"/>
  <c r="U145" i="2"/>
  <c r="F146" i="2"/>
  <c r="D145" i="3"/>
  <c r="U146" i="2"/>
  <c r="F147" i="2"/>
  <c r="D146" i="3"/>
  <c r="U147" i="2"/>
  <c r="F148" i="2"/>
  <c r="D147" i="3"/>
  <c r="U148" i="2"/>
  <c r="F149" i="2"/>
  <c r="D148" i="3"/>
  <c r="U149" i="2"/>
  <c r="F150" i="2"/>
  <c r="D149" i="3"/>
  <c r="U150" i="2"/>
  <c r="F151" i="2"/>
  <c r="D150" i="3"/>
  <c r="U151" i="2"/>
  <c r="F152" i="2"/>
  <c r="D151" i="3"/>
  <c r="U152" i="2"/>
  <c r="F4" i="2"/>
  <c r="D3" i="3"/>
  <c r="U4" i="2"/>
  <c r="F5" i="2"/>
  <c r="D4" i="3"/>
  <c r="U5" i="2"/>
  <c r="F7" i="2"/>
  <c r="P4" i="6"/>
  <c r="D6" i="3"/>
  <c r="U7" i="2"/>
  <c r="M18" i="6"/>
  <c r="E4" i="4"/>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c r="V14" i="2"/>
  <c r="B4" i="3"/>
  <c r="C4" i="3"/>
  <c r="V5" i="2"/>
  <c r="B5" i="3"/>
  <c r="C5" i="3"/>
  <c r="V6" i="2"/>
  <c r="B6" i="3"/>
  <c r="C6" i="3"/>
  <c r="V7" i="2"/>
  <c r="B7" i="3"/>
  <c r="C7" i="3"/>
  <c r="V8" i="2"/>
  <c r="B8" i="3"/>
  <c r="C8" i="3"/>
  <c r="V9" i="2"/>
  <c r="B9" i="3"/>
  <c r="C9" i="3"/>
  <c r="V10" i="2"/>
  <c r="B10" i="3"/>
  <c r="C10" i="3"/>
  <c r="V11" i="2"/>
  <c r="B11" i="3"/>
  <c r="C11" i="3"/>
  <c r="V12" i="2"/>
  <c r="B12" i="3"/>
  <c r="C12" i="3"/>
  <c r="V13" i="2"/>
  <c r="B14" i="3"/>
  <c r="C14" i="3"/>
  <c r="V15" i="2"/>
  <c r="B15" i="3"/>
  <c r="C15" i="3"/>
  <c r="V16" i="2"/>
  <c r="B16" i="3"/>
  <c r="C16" i="3"/>
  <c r="V17" i="2"/>
  <c r="B17" i="3"/>
  <c r="C17" i="3"/>
  <c r="V18" i="2"/>
  <c r="B18" i="3"/>
  <c r="C18" i="3"/>
  <c r="V19" i="2"/>
  <c r="B19" i="3"/>
  <c r="C19" i="3"/>
  <c r="V20" i="2"/>
  <c r="B20" i="3"/>
  <c r="C20" i="3"/>
  <c r="V21" i="2"/>
  <c r="B21" i="3"/>
  <c r="C21" i="3"/>
  <c r="V22" i="2"/>
  <c r="B22" i="3"/>
  <c r="C22" i="3"/>
  <c r="V23" i="2"/>
  <c r="B23" i="3"/>
  <c r="C23" i="3"/>
  <c r="V24" i="2"/>
  <c r="B24" i="3"/>
  <c r="C24" i="3"/>
  <c r="V25" i="2"/>
  <c r="B25" i="3"/>
  <c r="C25" i="3"/>
  <c r="V26" i="2"/>
  <c r="B26" i="3"/>
  <c r="C26" i="3"/>
  <c r="V27" i="2"/>
  <c r="B27" i="3"/>
  <c r="C27" i="3"/>
  <c r="V28" i="2"/>
  <c r="B28" i="3"/>
  <c r="C28" i="3"/>
  <c r="V29" i="2"/>
  <c r="B29" i="3"/>
  <c r="C29" i="3"/>
  <c r="V30" i="2"/>
  <c r="B30" i="3"/>
  <c r="C30" i="3"/>
  <c r="V31" i="2"/>
  <c r="B31" i="3"/>
  <c r="C31" i="3"/>
  <c r="V32" i="2"/>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S3" i="2"/>
  <c r="T3" i="2"/>
  <c r="J3" i="2"/>
  <c r="K3" i="2"/>
  <c r="L3" i="2"/>
  <c r="M3" i="2"/>
  <c r="N3" i="2"/>
  <c r="O3" i="2"/>
  <c r="P3" i="2"/>
  <c r="Q3" i="2"/>
  <c r="R3" i="2"/>
  <c r="I3" i="2"/>
  <c r="H3" i="2"/>
  <c r="J11" i="3"/>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<sst xmlns="http://schemas.openxmlformats.org/spreadsheetml/2006/main" count="272" uniqueCount="160">
  <si>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</si>
  <si>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</si>
  <si>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</si>
  <si>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</si>
  <si>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</si>
  <si>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</si>
  <si>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</si>
  <si>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</si>
  <si>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</si>
  <si>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</si>
  <si>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</si>
  <si>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</si>
  <si>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</si>
  <si>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</si>
  <si>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</si>
  <si>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</si>
  <si>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</si>
  <si>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</si>
  <si>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</si>
  <si>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</si>
  <si>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</si>
  <si>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</si>
  <si>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</si>
  <si>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</si>
  <si>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</si>
  <si>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</si>
  <si>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</si>
  <si>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</si>
  <si>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</si>
  <si>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</si>
  <si>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</si>
  <si>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</si>
  <si>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</si>
  <si>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</si>
  <si>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</si>
  <si>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</si>
  <si>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</si>
  <si>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</si>
  <si>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</si>
  <si>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</si>
  <si>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</si>
  <si>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</si>
  <si>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</si>
  <si>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</si>
  <si>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</si>
  <si>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</si>
  <si>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</si>
  <si>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</si>
  <si>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</si>
  <si>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</si>
  <si>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</si>
  <si>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</si>
  <si>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</si>
  <si>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</si>
  <si>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</si>
  <si>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</si>
  <si>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</si>
  <si>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</si>
  <si>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</si>
  <si>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</si>
  <si>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</si>
  <si>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</si>
  <si>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</si>
  <si>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</si>
  <si>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</si>
  <si>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</si>
  <si>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</si>
  <si>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</si>
  <si>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</si>
  <si>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</si>
  <si>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</si>
  <si>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</si>
  <si>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</si>
  <si>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</si>
  <si>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</si>
  <si>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</si>
  <si>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</si>
  <si>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</si>
  <si>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</si>
  <si>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</si>
  <si>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</si>
  <si>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</si>
  <si>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</si>
  <si>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</si>
  <si>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</si>
  <si>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</si>
  <si>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</si>
  <si>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</si>
  <si>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</si>
  <si>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</si>
  <si>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</si>
  <si>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</si>
  <si>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</si>
  <si>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</si>
  <si>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</si>
  <si>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Lockwood</t>
  </si>
  <si>
    <t>Jess</t>
  </si>
  <si>
    <t>Butterworth</t>
  </si>
  <si>
    <t>Abigail</t>
  </si>
  <si>
    <t>Evans</t>
  </si>
  <si>
    <t>Amy</t>
  </si>
  <si>
    <t>Parker</t>
  </si>
  <si>
    <t>Imogen</t>
  </si>
  <si>
    <t>Hammond</t>
  </si>
  <si>
    <t>Millie</t>
  </si>
  <si>
    <t>Broughton</t>
  </si>
  <si>
    <t>Hannah</t>
  </si>
  <si>
    <t>Alldread</t>
  </si>
  <si>
    <t>Molly</t>
  </si>
  <si>
    <t>Holbird</t>
  </si>
  <si>
    <t>Georgina</t>
  </si>
  <si>
    <t>Esme</t>
  </si>
  <si>
    <t>Pollicott</t>
  </si>
  <si>
    <t>Rebecca</t>
  </si>
  <si>
    <t>Somes</t>
  </si>
  <si>
    <t>Emma</t>
  </si>
  <si>
    <t>Bednall</t>
  </si>
  <si>
    <t>Thea</t>
  </si>
  <si>
    <t>Emerton</t>
  </si>
  <si>
    <t>Kezia</t>
  </si>
  <si>
    <t>Hutchinson</t>
  </si>
  <si>
    <t>Alistair</t>
  </si>
  <si>
    <t>Wesson</t>
  </si>
  <si>
    <t>Sam</t>
  </si>
  <si>
    <t>Crump</t>
  </si>
  <si>
    <t>Frazer</t>
  </si>
  <si>
    <t>Spendlove</t>
  </si>
  <si>
    <t>George</t>
  </si>
  <si>
    <t>Mason</t>
  </si>
  <si>
    <t>Anthony</t>
  </si>
  <si>
    <t>Fox</t>
  </si>
  <si>
    <t>Alex</t>
  </si>
  <si>
    <t>Kay</t>
  </si>
  <si>
    <t>Terry</t>
  </si>
  <si>
    <t>RASCALS</t>
  </si>
  <si>
    <t>Dawn Lockwood</t>
  </si>
  <si>
    <t>07799061177</t>
  </si>
  <si>
    <t>35 Woodside   Morley   Derbyshire</t>
  </si>
  <si>
    <t>DE7 6DG</t>
  </si>
  <si>
    <t>daw17s@hotmail.co.uk</t>
  </si>
  <si>
    <t>Sue Evans</t>
  </si>
  <si>
    <t>Waterfall</t>
  </si>
  <si>
    <t>Daniel</t>
  </si>
  <si>
    <t>Jason</t>
  </si>
  <si>
    <t>35 Woodside</t>
  </si>
  <si>
    <t>Morley</t>
  </si>
  <si>
    <t>SexAge</t>
  </si>
  <si>
    <t>Code</t>
  </si>
  <si>
    <t>RB</t>
  </si>
  <si>
    <t>JB</t>
  </si>
  <si>
    <t>SB</t>
  </si>
  <si>
    <t>RG</t>
  </si>
  <si>
    <t>JG</t>
  </si>
  <si>
    <t>SG</t>
  </si>
  <si>
    <t>A</t>
  </si>
  <si>
    <t>B</t>
  </si>
  <si>
    <t xml:space="preserve">competitors[1]=new Array(0,'Lockwood','Jess','31194440','F','27/03/1998');
competitors[2]=new Array(0,'Butterworth','Abigail','31245268','F','08/01/2000');
competitors[3]=new Array(0,'Evans','Amy','31198339','F','21/12/1999');
competitors[4]=new Array(0,'Parker','Imogen','31249477','F','31/08/1999');
competitors[5]=new Array(0,'Hammond','Millie','31211735','F','31/08/1999');
competitors[6]=new Array(0,'Broughton','Hannah','31299724','F','13/07/2001');
competitors[7]=new Array(0,'Alldread','Molly','31363168','F','12/07/2003');
competitors[8]=new Array(0,'Holbird','Georgina','31299726','F','29/06/2001');
competitors[9]=new Array(0,'Parker','Esme','31515327','F','09/10/2001');
competitors[10]=new Array(0,'Pollicott','Rebecca','31363164','F','29/08/2003');
competitors[11]=new Array(0,'Somes','Rebecca','31328907','F','02/05/2002');
competitors[12]=new Array(0,'Somes','Emma','31363169','F','27/04/2003');
competitors[13]=new Array(0,'Bednall','Thea','31363171','F','05/04/2003');
competitors[14]=new Array(0,'Emerton','Kezia','31328923','F','10/03/2002');
competitors[15]=new Array(0,'Hutchinson','Alistair','31265839','M','09/08/2000');
competitors[16]=new Array(0,'Wesson','Sam','31215186','M','16/03/1997');
competitors[17]=new Array(0,'Crump','Frazer','31143916','M','18/08/1997');
competitors[18]=new Array(0,'Spendlove','George','31183412','M','09/02/1998');
competitors[19]=new Array(0,'Mason','Anthony','31143954','M','02/10/1996');
competitors[20]=new Array(0,'Fox','Alex','31329148','F','22/03/2002');
competitors[21]=new Array(0,'Fox','Kay','31363161','F','11/08/2003');
competitors[22]=new Array(0,'Fox','Terry','31267691','M','24/08/1975');
competitors[23]=new Array(0,'Waterfall','Daniel','31363172','M','18/11/2003');
competitors[24]=new Array(0,'Lockwood','Jason','31299755','M','22/04/2001');
</t>
  </si>
  <si>
    <t xml:space="preserve">solos[1]=new Array(1,12,'SG',68.89);
solos[2]=new Array(1,4,'SG',62.73);
solos[3]=new Array(1,2,'SG',41.72);
solos[4]=new Array(1,5,'SG',67.76);
solos[5]=new Array(2,12,'SG',81.5);
solos[6]=new Array(2,4,'SG',87.02);
solos[7]=new Array(2,2,'SG',50.87);
solos[8]=new Array(2,5,'SG',81.36);
solos[9]=new Array(3,12,'SG',77.76);
solos[10]=new Array(3,4,'SG',78.24);
solos[11]=new Array(3,2,'SG',52.08);
solos[12]=new Array(3,5,'SG',79.69);
solos[13]=new Array(4,12,'SG',82.03);
solos[14]=new Array(4,4,'SG',81.04);
solos[15]=new Array(4,2,'SG',52.35);
solos[16]=new Array(4,5,'SG',79.83);
solos[17]=new Array(5,12,'SG',81.88);
solos[18]=new Array(5,4,'SG',74.45);
solos[19]=new Array(5,2,'SG',47.12);
solos[20]=new Array(5,5,'SG',74.7);
solos[21]=new Array(6,12,'JG',98.56);
solos[22]=new Array(6,4,'JG',86.85);
solos[23]=new Array(6,2,'JG',48.53);
solos[24]=new Array(7,12,'JG',94.75);
solos[25]=new Array(7,4,'JG',91.72);
solos[26]=new Array(7,2,'JG',51.95);
solos[27]=new Array(8,12,'JG',75.01);
solos[28]=new Array(8,4,'JG',68.92);
solos[29]=new Array(8,2,'JG',41.28);
solos[30]=new Array(9,12,'JG',88.09);
solos[31]=new Array(9,4,'JG',76.21);
solos[32]=new Array(9,2,'JG',44.06);
solos[33]=new Array(10,12,'JG',83.02);
solos[34]=new Array(10,4,'JG',78.55);
solos[35]=new Array(10,2,'JG',46.87);
solos[36]=new Array(11,12,'JG',89.73);
solos[37]=new Array(11,4,'JG',85.24);
solos[38]=new Array(11,2,'JG',47.54);
solos[39]=new Array(12,12,'JG',102.67);
solos[40]=new Array(12,4,'JG',100.79);
solos[41]=new Array(12,2,'JG',53.69);
solos[42]=new Array(13,12,'JG',98.52);
solos[43]=new Array(13,4,'JG',94.26);
solos[44]=new Array(13,2,'JG',52.53);
solos[45]=new Array(14,12,'JG',89.2);
solos[46]=new Array(14,4,'JG',86.21);
solos[47]=new Array(14,2,'JG',48.54);
solos[48]=new Array(15,12,'SB',72.88);
solos[49]=new Array(15,4,'SB',78.1);
solos[50]=new Array(15,2,'SB',46.15);
solos[51]=new Array(15,5,'SB',78.89);
solos[52]=new Array(16,1,'M',150.49);
solos[53]=new Array(16,4,'M',63.26);
solos[54]=new Array(16,2,'M',35.85);
solos[55]=new Array(16,5,'M',65.61);
solos[56]=new Array(17,1,'M',144.8);
solos[57]=new Array(17,4,'M',57.21);
solos[58]=new Array(17,2,'M',35.47);
solos[59]=new Array(17,5,'M',65.49);
solos[60]=new Array(18,12,'SB',67.76);
solos[61]=new Array(18,4,'SB',57.86);
solos[62]=new Array(18,2,'SB',37.42);
solos[63]=new Array(18,5,'SB',62.52);
solos[64]=new Array(19,1,'M',162.17);
solos[65]=new Array(19,4,'M',56.94);
solos[66]=new Array(19,2,'M',39.28);
solos[67]=new Array(19,5,'M',60.63);
solos[68]=new Array(20,12,'JG',92.94);
solos[69]=new Array(20,4,'JG',84.6);
solos[70]=new Array(20,2,'JG',47.16);
solos[71]=new Array(21,12,'JG',94.62);
solos[72]=new Array(21,4,'JG',90.96);
solos[73]=new Array(21,2,'JG',51.82);
solos[74]=new Array(22,1,'M',164.6);
solos[75]=new Array(22,4,'M',63.64);
solos[76]=new Array(22,2,'M',40.39);
solos[77]=new Array(22,5,'M',63.65);
solos[78]=new Array(23,12,'JB',83.44);
solos[79]=new Array(23,4,'JB',85.31);
solos[80]=new Array(23,2,'JB',48.74);
solos[81]=new Array(24,12,'JB',73.1);
solos[82]=new Array(24,4,'JB',78.63);
solos[83]=new Array(24,2,'JB',44.51);
</t>
  </si>
  <si>
    <t xml:space="preserve">ropes[1]=new Array(1,1,21,'SG',13.5);
ropes[2]=new Array(2,2,21,'SG',27);
ropes[3]=new Array(3,3,21,'SG',14.57);
ropes[4]=new Array(4,4,21,'SG',15.16);
ropes[5]=new Array(5,5,21,'SG',28);
ropes[6]=new Array(6,6,28,'JG',16.1);
ropes[7]=new Array(7,7,28,'JG',35);
ropes[8]=new Array(8,8,28,'JG',16.28);
ropes[9]=new Array(9,9,28,'JG',14.28);
ropes[10]=new Array(10,10,28,'JG',17.98);
ropes[11]=new Array(11,11,28,'JG',17.72);
ropes[12]=new Array(12,12,28,'JG',17.02);
ropes[13]=new Array(13,13,28,'JG',21.86);
ropes[14]=new Array(14,14,28,'JG',15.24);
ropes[15]=new Array(15,15,21,'SB',15.24);
ropes[16]=new Array(16,16,21,'M',15.2);
ropes[17]=new Array(17,17,21,'M',11.67);
ropes[18]=new Array(18,18,21,'SB',15.6);
ropes[19]=new Array(19,19,21,'M',13.6);
ropes[20]=new Array(20,20,28,'JG',27.95);
ropes[21]=new Array(21,21,28,'JG',16.42);
ropes[22]=new Array(22,22,21,'M',25.9);
ropes[23]=new Array(23,23,28,'JB',29.2);
ropes[24]=new Array(24,24,28,'JB',18.2);
</t>
  </si>
  <si>
    <t xml:space="preserve">teams[1]=new Array('A',2,1,4,3,8,'SG',108);
teams[2]=new Array('A',2,1,4,3,9,'SG',136);
teams[3]=new Array('A',2,1,4,3,10,'SG',127);
teams[4]=new Array('A',20,9,8,14,8,'JG',102);
teams[5]=new Array('A',20,9,8,14,9,'JG',152);
teams[6]=new Array('A',20,9,8,14,10,'JG',160);
teams[7]=new Array('B',6,10,11,7,8,'JG',109);
teams[8]=new Array('B',6,10,11,7,9,'JG',160);
teams[9]=new Array('B',6,10,11,7,10,'JG',147);
teams[10]=new Array('A',19,16,17,18,8,'M',117.11);
teams[11]=new Array('A',19,16,17,18,9,'M',87.53);
teams[12]=new Array('A',19,16,17,18,10,'M',107.68);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</si>
</sst>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2"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3">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6" fillId="5" borderId="2"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0" fillId="0" borderId="0" xfId="0" applyAlignment="1">
      <alignment horizontal="center"/>
    </xf>
    <xf numFmtId="0" fontId="0" fillId="0" borderId="0" xfId="0" applyAlignment="1">
      <alignment wrapText="1"/>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531142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P38"/>
  <sheetViews>
    <sheetView topLeftCell="A3" workbookViewId="0">
      <selection activeCell="K18" sqref="K18:P26"/>
    </sheetView>
  </sheetViews>
  <sheetFormatPr defaultColWidth="8.85546875" defaultRowHeight="15" x14ac:dyDescent="0.25"/>
  <cols>
    <col min="1" max="1" width="5.42578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16" x14ac:dyDescent="0.25">
      <c r="A17" s="4">
        <v>28</v>
      </c>
      <c r="B17" s="4" t="s">
        <v>41</v>
      </c>
      <c r="C17" s="4">
        <v>0</v>
      </c>
      <c r="D17" s="4">
        <v>2</v>
      </c>
      <c r="E17" s="4">
        <v>0</v>
      </c>
      <c r="F17" s="4">
        <v>0</v>
      </c>
      <c r="G17" s="4"/>
    </row>
    <row r="18" spans="1:16" x14ac:dyDescent="0.25">
      <c r="A18" s="4">
        <v>21</v>
      </c>
      <c r="B18" s="4" t="s">
        <v>42</v>
      </c>
      <c r="C18" s="4">
        <v>0</v>
      </c>
      <c r="D18" s="4">
        <v>0</v>
      </c>
      <c r="E18" s="4">
        <v>2</v>
      </c>
      <c r="F18" s="4">
        <v>1</v>
      </c>
      <c r="G18" s="4"/>
      <c r="K18" t="s">
        <v>146</v>
      </c>
      <c r="M18" t="s">
        <v>147</v>
      </c>
    </row>
    <row r="19" spans="1:16" x14ac:dyDescent="0.25">
      <c r="A19" s="4"/>
      <c r="B19" s="4"/>
      <c r="C19" s="4"/>
      <c r="D19" s="4"/>
      <c r="E19" s="4"/>
      <c r="F19" s="4"/>
      <c r="G19" s="4"/>
      <c r="L19" t="s">
        <v>88</v>
      </c>
      <c r="M19" t="s">
        <v>7</v>
      </c>
      <c r="N19" t="s">
        <v>8</v>
      </c>
      <c r="O19" t="s">
        <v>9</v>
      </c>
      <c r="P19">
        <v>0</v>
      </c>
    </row>
    <row r="20" spans="1:16" x14ac:dyDescent="0.25">
      <c r="A20" s="4"/>
      <c r="B20" s="4"/>
      <c r="C20" s="4"/>
      <c r="D20" s="4"/>
      <c r="E20" s="4"/>
      <c r="F20" s="4"/>
      <c r="G20" s="4"/>
      <c r="K20" t="s">
        <v>33</v>
      </c>
      <c r="L20" t="s">
        <v>148</v>
      </c>
      <c r="M20" t="s">
        <v>149</v>
      </c>
      <c r="N20" t="s">
        <v>150</v>
      </c>
      <c r="O20" t="s">
        <v>33</v>
      </c>
    </row>
    <row r="21" spans="1:16" x14ac:dyDescent="0.25">
      <c r="A21" s="4"/>
      <c r="B21" s="4"/>
      <c r="C21" s="4"/>
      <c r="D21" s="4"/>
      <c r="E21" s="4"/>
      <c r="F21" s="4"/>
      <c r="G21" s="4"/>
      <c r="K21" t="s">
        <v>36</v>
      </c>
      <c r="L21" t="s">
        <v>151</v>
      </c>
      <c r="M21" t="s">
        <v>152</v>
      </c>
      <c r="N21" t="s">
        <v>153</v>
      </c>
      <c r="O21" t="s">
        <v>36</v>
      </c>
    </row>
    <row r="22" spans="1:16" x14ac:dyDescent="0.25">
      <c r="A22" s="4"/>
      <c r="B22" s="4"/>
      <c r="C22" s="4"/>
      <c r="D22" s="4"/>
      <c r="E22" s="4"/>
      <c r="F22" s="4"/>
      <c r="G22" s="4"/>
      <c r="K22">
        <v>0</v>
      </c>
    </row>
    <row r="23" spans="1:16" x14ac:dyDescent="0.25">
      <c r="A23" s="4"/>
      <c r="B23" s="4"/>
      <c r="C23" s="4"/>
      <c r="D23" s="4"/>
      <c r="E23" s="4"/>
      <c r="F23" s="4"/>
      <c r="G23" s="4"/>
      <c r="K23">
        <v>0</v>
      </c>
    </row>
    <row r="24" spans="1:16" x14ac:dyDescent="0.25">
      <c r="A24" s="4"/>
      <c r="B24" s="4"/>
      <c r="C24" s="4"/>
      <c r="D24" s="4"/>
      <c r="E24" s="4"/>
      <c r="F24" s="4"/>
      <c r="G24" s="4"/>
      <c r="K24">
        <v>0</v>
      </c>
    </row>
    <row r="25" spans="1:16" x14ac:dyDescent="0.25">
      <c r="K25">
        <v>0</v>
      </c>
    </row>
    <row r="26" spans="1:16" x14ac:dyDescent="0.25">
      <c r="A26" t="s">
        <v>15</v>
      </c>
      <c r="K26">
        <v>0</v>
      </c>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W59"/>
  <sheetViews>
    <sheetView workbookViewId="0">
      <selection activeCell="D56" sqref="D56:K56"/>
    </sheetView>
  </sheetViews>
  <sheetFormatPr defaultColWidth="8.85546875" defaultRowHeight="15" x14ac:dyDescent="0.25"/>
  <cols>
    <col min="1" max="1" width="1.42578125" style="31" customWidth="1"/>
    <col min="2" max="8" width="8.85546875" style="31"/>
    <col min="9" max="9" width="5" style="31" customWidth="1"/>
    <col min="10" max="14" width="8.85546875" style="31"/>
    <col min="15" max="15" width="5" style="31" customWidth="1"/>
    <col min="16" max="21" width="8.85546875" style="31"/>
    <col min="22" max="22" width="1.42578125" style="31" customWidth="1"/>
    <col min="23" max="16384" width="8.85546875" style="31"/>
  </cols>
  <sheetData>
    <row r="1" spans="2:21" ht="15.75" thickBot="1" x14ac:dyDescent="0.3"/>
    <row r="2" spans="2:21" ht="16.5" thickBot="1" x14ac:dyDescent="0.3">
      <c r="M2" s="73" t="s">
        <v>45</v>
      </c>
      <c r="N2" s="73"/>
      <c r="O2" s="74"/>
      <c r="P2" s="75">
        <v>42277</v>
      </c>
      <c r="Q2" s="76"/>
      <c r="R2" s="77"/>
    </row>
    <row r="3" spans="2:21" ht="7.5" customHeight="1" thickBot="1" x14ac:dyDescent="0.3"/>
    <row r="4" spans="2:21" ht="16.5" thickBot="1" x14ac:dyDescent="0.3">
      <c r="M4" s="73" t="s">
        <v>46</v>
      </c>
      <c r="N4" s="73"/>
      <c r="O4" s="78"/>
      <c r="P4" s="79">
        <f ca="1">P2-TODAY()</f>
        <v>-4</v>
      </c>
      <c r="Q4" s="80"/>
      <c r="R4" s="81"/>
    </row>
    <row r="5" spans="2:21" ht="20.25" x14ac:dyDescent="0.3">
      <c r="B5" s="82" t="s">
        <v>47</v>
      </c>
      <c r="C5" s="82"/>
      <c r="D5" s="82"/>
      <c r="E5" s="82"/>
      <c r="F5" s="82"/>
      <c r="G5" s="82"/>
      <c r="H5" s="82"/>
      <c r="I5" s="82"/>
      <c r="J5" s="82"/>
      <c r="K5" s="82"/>
      <c r="L5" s="82"/>
      <c r="P5" s="32"/>
    </row>
    <row r="6" spans="2:21" x14ac:dyDescent="0.25">
      <c r="B6" s="33" t="s">
        <v>48</v>
      </c>
    </row>
    <row r="7" spans="2:21" ht="3.75" customHeight="1" thickBot="1" x14ac:dyDescent="0.3"/>
    <row r="8" spans="2:21" x14ac:dyDescent="0.25">
      <c r="B8" s="34" t="s">
        <v>49</v>
      </c>
      <c r="P8" s="114"/>
      <c r="Q8" s="115"/>
      <c r="R8" s="115"/>
      <c r="S8" s="115"/>
      <c r="T8" s="115"/>
      <c r="U8" s="116"/>
    </row>
    <row r="9" spans="2:21" ht="3.75" customHeight="1" thickBot="1" x14ac:dyDescent="0.3">
      <c r="B9" s="35"/>
      <c r="P9" s="117"/>
      <c r="Q9" s="118"/>
      <c r="R9" s="118"/>
      <c r="S9" s="118"/>
      <c r="T9" s="118"/>
      <c r="U9" s="119"/>
    </row>
    <row r="10" spans="2:21" ht="15.75" thickBot="1" x14ac:dyDescent="0.3">
      <c r="B10" s="36" t="s">
        <v>50</v>
      </c>
      <c r="P10" s="83" t="s">
        <v>51</v>
      </c>
      <c r="Q10" s="84"/>
      <c r="R10" s="84"/>
      <c r="S10" s="84"/>
      <c r="T10" s="84"/>
      <c r="U10" s="85"/>
    </row>
    <row r="11" spans="2:21" ht="3.75" customHeight="1" thickBot="1" x14ac:dyDescent="0.3">
      <c r="P11" s="37"/>
      <c r="Q11" s="38"/>
      <c r="R11" s="38"/>
      <c r="S11" s="38"/>
      <c r="T11" s="38"/>
      <c r="U11" s="39"/>
    </row>
    <row r="12" spans="2:21" ht="15.75" customHeight="1" x14ac:dyDescent="0.25">
      <c r="B12" s="86" t="s">
        <v>52</v>
      </c>
      <c r="C12" s="86"/>
      <c r="D12" s="86"/>
      <c r="E12" s="86"/>
      <c r="F12" s="86"/>
      <c r="G12" s="86"/>
      <c r="H12" s="86"/>
      <c r="J12" s="87" t="s">
        <v>53</v>
      </c>
      <c r="K12" s="87"/>
      <c r="L12" s="87"/>
      <c r="M12" s="87"/>
      <c r="N12" s="87"/>
      <c r="P12" s="88" t="s">
        <v>54</v>
      </c>
      <c r="Q12" s="89"/>
      <c r="R12" s="89"/>
      <c r="S12" s="89"/>
      <c r="T12" s="89"/>
      <c r="U12" s="90"/>
    </row>
    <row r="13" spans="2:21" ht="4.5" customHeight="1" thickBot="1" x14ac:dyDescent="0.3">
      <c r="J13" s="27"/>
      <c r="K13" s="27"/>
      <c r="L13" s="27"/>
      <c r="M13" s="27"/>
      <c r="N13" s="27"/>
      <c r="P13" s="91"/>
      <c r="Q13" s="92"/>
      <c r="R13" s="92"/>
      <c r="S13" s="92"/>
      <c r="T13" s="92"/>
      <c r="U13" s="93"/>
    </row>
    <row r="14" spans="2:21" ht="15.75" customHeight="1" thickBot="1" x14ac:dyDescent="0.3">
      <c r="B14" s="97" t="s">
        <v>55</v>
      </c>
      <c r="C14" s="98"/>
      <c r="D14" s="99"/>
      <c r="E14" s="100" t="s">
        <v>134</v>
      </c>
      <c r="F14" s="101"/>
      <c r="G14" s="101"/>
      <c r="H14" s="102"/>
      <c r="J14" s="103" t="s">
        <v>56</v>
      </c>
      <c r="K14" s="104"/>
      <c r="L14" s="105"/>
      <c r="M14" s="106">
        <f>(COUNTIF(processing_ind!E7:E151,3)+COUNTIF(processing_ind!E7:E151,4))*20+COUNTIF(processing_ind!E7:E151,2)*15</f>
        <v>415</v>
      </c>
      <c r="N14" s="107"/>
      <c r="P14" s="91"/>
      <c r="Q14" s="92"/>
      <c r="R14" s="92"/>
      <c r="S14" s="92"/>
      <c r="T14" s="92"/>
      <c r="U14" s="93"/>
    </row>
    <row r="15" spans="2:21" ht="3.75" customHeight="1" thickBot="1" x14ac:dyDescent="0.3">
      <c r="B15" s="40"/>
      <c r="C15" s="40"/>
      <c r="D15" s="40"/>
      <c r="E15" s="40"/>
      <c r="F15" s="40"/>
      <c r="G15" s="40"/>
      <c r="H15" s="40"/>
      <c r="J15" s="69"/>
      <c r="K15" s="69"/>
      <c r="L15" s="69"/>
      <c r="M15" s="69"/>
      <c r="N15" s="27"/>
      <c r="P15" s="91"/>
      <c r="Q15" s="92"/>
      <c r="R15" s="92"/>
      <c r="S15" s="92"/>
      <c r="T15" s="92"/>
      <c r="U15" s="93"/>
    </row>
    <row r="16" spans="2:21" ht="15.75" customHeight="1" thickBot="1" x14ac:dyDescent="0.3">
      <c r="B16" s="108" t="s">
        <v>57</v>
      </c>
      <c r="C16" s="109"/>
      <c r="D16" s="110"/>
      <c r="E16" s="111"/>
      <c r="F16" s="112"/>
      <c r="G16" s="112"/>
      <c r="H16" s="113"/>
      <c r="I16" s="41"/>
      <c r="J16" s="70" t="s">
        <v>58</v>
      </c>
      <c r="K16" s="71"/>
      <c r="L16" s="72"/>
      <c r="M16" s="106">
        <f>(COUNTIF(Entry_Team!E4:E152,"F")+COUNTIF(Entry_Team!E4:E152,"M"))*20</f>
        <v>80</v>
      </c>
      <c r="N16" s="107"/>
      <c r="P16" s="94"/>
      <c r="Q16" s="95"/>
      <c r="R16" s="95"/>
      <c r="S16" s="95"/>
      <c r="T16" s="95"/>
      <c r="U16" s="96"/>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108" t="s">
        <v>59</v>
      </c>
      <c r="C18" s="109"/>
      <c r="D18" s="110"/>
      <c r="E18" s="111" t="s">
        <v>135</v>
      </c>
      <c r="F18" s="112"/>
      <c r="G18" s="112"/>
      <c r="H18" s="113"/>
      <c r="J18" s="125" t="s">
        <v>60</v>
      </c>
      <c r="K18" s="126"/>
      <c r="L18" s="127"/>
      <c r="M18" s="128">
        <f>SUM(M14:N16)</f>
        <v>495</v>
      </c>
      <c r="N18" s="129"/>
      <c r="P18" s="130" t="s">
        <v>61</v>
      </c>
      <c r="Q18" s="131"/>
      <c r="R18" s="131"/>
      <c r="S18" s="131"/>
      <c r="T18" s="131"/>
      <c r="U18" s="132"/>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108" t="s">
        <v>62</v>
      </c>
      <c r="C20" s="109"/>
      <c r="D20" s="109"/>
      <c r="E20" s="110"/>
      <c r="F20" s="133" t="s">
        <v>136</v>
      </c>
      <c r="G20" s="134"/>
      <c r="H20" s="135"/>
      <c r="J20" s="136" t="s">
        <v>63</v>
      </c>
      <c r="K20" s="137"/>
      <c r="L20" s="137"/>
      <c r="M20" s="137"/>
      <c r="N20" s="138"/>
      <c r="O20" s="44"/>
      <c r="P20" s="145" t="s">
        <v>64</v>
      </c>
      <c r="Q20" s="146"/>
      <c r="R20" s="146"/>
      <c r="S20" s="146"/>
      <c r="T20" s="146"/>
      <c r="U20" s="147"/>
    </row>
    <row r="21" spans="1:23" ht="3.75" customHeight="1" thickBot="1" x14ac:dyDescent="0.3">
      <c r="B21" s="16"/>
      <c r="C21" s="40"/>
      <c r="D21" s="40"/>
      <c r="E21" s="40"/>
      <c r="F21" s="40"/>
      <c r="G21" s="40"/>
      <c r="H21" s="40"/>
      <c r="J21" s="139"/>
      <c r="K21" s="140"/>
      <c r="L21" s="140"/>
      <c r="M21" s="140"/>
      <c r="N21" s="141"/>
      <c r="O21" s="44"/>
      <c r="P21" s="37"/>
      <c r="Q21" s="38"/>
      <c r="R21" s="38"/>
      <c r="S21" s="38"/>
      <c r="T21" s="38"/>
      <c r="U21" s="39"/>
    </row>
    <row r="22" spans="1:23" ht="15.75" customHeight="1" thickBot="1" x14ac:dyDescent="0.3">
      <c r="B22" s="108" t="s">
        <v>65</v>
      </c>
      <c r="C22" s="110"/>
      <c r="D22" s="148" t="s">
        <v>137</v>
      </c>
      <c r="E22" s="148"/>
      <c r="F22" s="148"/>
      <c r="G22" s="148"/>
      <c r="H22" s="149"/>
      <c r="J22" s="139"/>
      <c r="K22" s="140"/>
      <c r="L22" s="140"/>
      <c r="M22" s="140"/>
      <c r="N22" s="141"/>
      <c r="P22" s="150" t="s">
        <v>66</v>
      </c>
      <c r="Q22" s="151"/>
      <c r="R22" s="151"/>
      <c r="S22" s="151"/>
      <c r="T22" s="151"/>
      <c r="U22" s="152"/>
      <c r="W22" s="45"/>
    </row>
    <row r="23" spans="1:23" ht="3.75" customHeight="1" thickBot="1" x14ac:dyDescent="0.3">
      <c r="B23" s="40"/>
      <c r="C23" s="40"/>
      <c r="D23" s="40"/>
      <c r="E23" s="40"/>
      <c r="F23" s="40"/>
      <c r="G23" s="40"/>
      <c r="H23" s="40"/>
      <c r="J23" s="139"/>
      <c r="K23" s="140"/>
      <c r="L23" s="140"/>
      <c r="M23" s="140"/>
      <c r="N23" s="141"/>
      <c r="P23" s="153"/>
      <c r="Q23" s="154"/>
      <c r="R23" s="154"/>
      <c r="S23" s="154"/>
      <c r="T23" s="154"/>
      <c r="U23" s="155"/>
    </row>
    <row r="24" spans="1:23" ht="15.75" customHeight="1" thickBot="1" x14ac:dyDescent="0.3">
      <c r="B24" s="159"/>
      <c r="C24" s="148"/>
      <c r="D24" s="148"/>
      <c r="E24" s="148"/>
      <c r="F24" s="148"/>
      <c r="G24" s="148"/>
      <c r="H24" s="149"/>
      <c r="I24" s="41"/>
      <c r="J24" s="139"/>
      <c r="K24" s="140"/>
      <c r="L24" s="140"/>
      <c r="M24" s="140"/>
      <c r="N24" s="141"/>
      <c r="P24" s="153"/>
      <c r="Q24" s="154"/>
      <c r="R24" s="154"/>
      <c r="S24" s="154"/>
      <c r="T24" s="154"/>
      <c r="U24" s="155"/>
    </row>
    <row r="25" spans="1:23" ht="3" customHeight="1" thickBot="1" x14ac:dyDescent="0.3">
      <c r="B25" s="40"/>
      <c r="C25" s="40"/>
      <c r="D25" s="40"/>
      <c r="E25" s="40"/>
      <c r="F25" s="40"/>
      <c r="G25" s="40"/>
      <c r="H25" s="40"/>
      <c r="J25" s="139"/>
      <c r="K25" s="140"/>
      <c r="L25" s="140"/>
      <c r="M25" s="140"/>
      <c r="N25" s="141"/>
      <c r="P25" s="153"/>
      <c r="Q25" s="154"/>
      <c r="R25" s="154"/>
      <c r="S25" s="154"/>
      <c r="T25" s="154"/>
      <c r="U25" s="155"/>
    </row>
    <row r="26" spans="1:23" ht="16.5" customHeight="1" thickBot="1" x14ac:dyDescent="0.3">
      <c r="B26" s="159"/>
      <c r="C26" s="148"/>
      <c r="D26" s="148"/>
      <c r="E26" s="148"/>
      <c r="F26" s="148"/>
      <c r="G26" s="148"/>
      <c r="H26" s="149"/>
      <c r="I26" s="41"/>
      <c r="J26" s="142"/>
      <c r="K26" s="143"/>
      <c r="L26" s="143"/>
      <c r="M26" s="143"/>
      <c r="N26" s="144"/>
      <c r="P26" s="153"/>
      <c r="Q26" s="154"/>
      <c r="R26" s="154"/>
      <c r="S26" s="154"/>
      <c r="T26" s="154"/>
      <c r="U26" s="155"/>
    </row>
    <row r="27" spans="1:23" ht="3.75" customHeight="1" thickBot="1" x14ac:dyDescent="0.3">
      <c r="P27" s="153"/>
      <c r="Q27" s="154"/>
      <c r="R27" s="154"/>
      <c r="S27" s="154"/>
      <c r="T27" s="154"/>
      <c r="U27" s="155"/>
    </row>
    <row r="28" spans="1:23" ht="15.75" customHeight="1" thickBot="1" x14ac:dyDescent="0.3">
      <c r="A28" s="46"/>
      <c r="B28" s="108" t="s">
        <v>67</v>
      </c>
      <c r="C28" s="110"/>
      <c r="D28" s="160" t="s">
        <v>138</v>
      </c>
      <c r="E28" s="160"/>
      <c r="F28" s="160"/>
      <c r="G28" s="160"/>
      <c r="H28" s="160"/>
      <c r="I28" s="47"/>
      <c r="J28" s="161" t="s">
        <v>68</v>
      </c>
      <c r="K28" s="162"/>
      <c r="L28" s="162"/>
      <c r="M28" s="162"/>
      <c r="N28" s="163"/>
      <c r="P28" s="156"/>
      <c r="Q28" s="157"/>
      <c r="R28" s="157"/>
      <c r="S28" s="157"/>
      <c r="T28" s="157"/>
      <c r="U28" s="158"/>
    </row>
    <row r="29" spans="1:23" ht="3.75" customHeight="1" thickBot="1" x14ac:dyDescent="0.3">
      <c r="C29" s="48"/>
      <c r="I29" s="49"/>
      <c r="J29" s="164"/>
      <c r="K29" s="165"/>
      <c r="L29" s="165"/>
      <c r="M29" s="165"/>
      <c r="N29" s="166"/>
      <c r="P29" s="170"/>
      <c r="Q29" s="171"/>
      <c r="R29" s="171"/>
      <c r="S29" s="171"/>
      <c r="T29" s="171"/>
      <c r="U29" s="172"/>
    </row>
    <row r="30" spans="1:23" ht="15.75" customHeight="1" thickBot="1" x14ac:dyDescent="0.3">
      <c r="B30" s="108" t="s">
        <v>69</v>
      </c>
      <c r="C30" s="110"/>
      <c r="D30" s="176" t="s">
        <v>139</v>
      </c>
      <c r="E30" s="177"/>
      <c r="F30" s="177"/>
      <c r="G30" s="177"/>
      <c r="H30" s="178"/>
      <c r="I30" s="47"/>
      <c r="J30" s="167"/>
      <c r="K30" s="168"/>
      <c r="L30" s="168"/>
      <c r="M30" s="168"/>
      <c r="N30" s="169"/>
      <c r="P30" s="173"/>
      <c r="Q30" s="174"/>
      <c r="R30" s="174"/>
      <c r="S30" s="174"/>
      <c r="T30" s="174"/>
      <c r="U30" s="175"/>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20" t="s">
        <v>72</v>
      </c>
      <c r="C36" s="120"/>
      <c r="D36" s="120"/>
      <c r="E36" s="120"/>
      <c r="F36" s="120"/>
      <c r="G36" s="120"/>
      <c r="H36" s="120"/>
      <c r="I36" s="120"/>
      <c r="J36" s="120"/>
      <c r="K36" s="120"/>
      <c r="L36" s="121"/>
      <c r="M36" s="122" t="s">
        <v>73</v>
      </c>
      <c r="N36" s="120"/>
      <c r="O36" s="120"/>
      <c r="P36" s="120"/>
      <c r="Q36" s="120"/>
      <c r="R36" s="120"/>
      <c r="S36" s="120"/>
      <c r="T36" s="120"/>
      <c r="U36" s="120"/>
      <c r="V36" s="59"/>
    </row>
    <row r="37" spans="1:22" ht="15.75" customHeight="1" thickBot="1" x14ac:dyDescent="0.3">
      <c r="A37" s="58"/>
      <c r="B37" s="120"/>
      <c r="C37" s="120"/>
      <c r="D37" s="120"/>
      <c r="E37" s="120"/>
      <c r="F37" s="120"/>
      <c r="G37" s="120"/>
      <c r="H37" s="120"/>
      <c r="I37" s="120"/>
      <c r="J37" s="120"/>
      <c r="K37" s="120"/>
      <c r="L37" s="121"/>
      <c r="M37" s="122"/>
      <c r="N37" s="120"/>
      <c r="O37" s="120"/>
      <c r="P37" s="120"/>
      <c r="Q37" s="120"/>
      <c r="R37" s="120"/>
      <c r="S37" s="120"/>
      <c r="T37" s="120"/>
      <c r="U37" s="120"/>
      <c r="V37" s="59"/>
    </row>
    <row r="38" spans="1:22" ht="15.75" customHeight="1" thickBot="1" x14ac:dyDescent="0.3">
      <c r="A38" s="58"/>
      <c r="B38" s="120"/>
      <c r="C38" s="120"/>
      <c r="D38" s="120"/>
      <c r="E38" s="120"/>
      <c r="F38" s="120"/>
      <c r="G38" s="120"/>
      <c r="H38" s="120"/>
      <c r="I38" s="120"/>
      <c r="J38" s="120"/>
      <c r="K38" s="120"/>
      <c r="L38" s="121"/>
      <c r="M38" s="122" t="s">
        <v>74</v>
      </c>
      <c r="N38" s="120"/>
      <c r="O38" s="120"/>
      <c r="P38" s="120"/>
      <c r="Q38" s="120"/>
      <c r="R38" s="120"/>
      <c r="S38" s="121"/>
      <c r="T38" s="123">
        <v>2</v>
      </c>
      <c r="U38" s="124"/>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179" t="s">
        <v>75</v>
      </c>
      <c r="C40" s="179"/>
      <c r="D40" s="179"/>
      <c r="E40" s="179"/>
      <c r="F40" s="179"/>
      <c r="G40" s="179"/>
      <c r="H40" s="179"/>
      <c r="I40" s="179"/>
      <c r="J40" s="179"/>
      <c r="K40" s="179"/>
      <c r="L40" s="179"/>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95" t="s">
        <v>76</v>
      </c>
      <c r="C42" s="195"/>
      <c r="D42" s="195"/>
      <c r="E42" s="195"/>
      <c r="F42" s="195"/>
      <c r="G42" s="195"/>
      <c r="H42" s="195"/>
      <c r="I42" s="195"/>
      <c r="J42" s="195"/>
      <c r="K42" s="195"/>
      <c r="L42" s="45"/>
      <c r="M42" s="195" t="s">
        <v>77</v>
      </c>
      <c r="N42" s="195"/>
      <c r="O42" s="195"/>
      <c r="P42" s="195"/>
      <c r="Q42" s="195"/>
      <c r="R42" s="195"/>
      <c r="S42" s="195"/>
      <c r="T42" s="195"/>
      <c r="U42" s="195"/>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180" t="s">
        <v>78</v>
      </c>
      <c r="C44" s="181"/>
      <c r="D44" s="182"/>
      <c r="E44" s="183" t="s">
        <v>140</v>
      </c>
      <c r="F44" s="184"/>
      <c r="G44" s="184"/>
      <c r="H44" s="184"/>
      <c r="I44" s="184"/>
      <c r="J44" s="184"/>
      <c r="K44" s="185"/>
      <c r="L44" s="45"/>
      <c r="M44" s="108" t="s">
        <v>78</v>
      </c>
      <c r="N44" s="109"/>
      <c r="O44" s="109"/>
      <c r="P44" s="110"/>
      <c r="Q44" s="111"/>
      <c r="R44" s="112"/>
      <c r="S44" s="112"/>
      <c r="T44" s="112"/>
      <c r="U44" s="113"/>
      <c r="V44" s="59"/>
    </row>
    <row r="45" spans="1:22" ht="3" customHeight="1" thickBot="1" x14ac:dyDescent="0.3">
      <c r="A45" s="58"/>
      <c r="B45" s="16"/>
      <c r="C45" s="16"/>
      <c r="D45" s="16"/>
      <c r="E45" s="16"/>
      <c r="F45" s="16"/>
      <c r="G45" s="16"/>
      <c r="H45" s="45"/>
      <c r="I45" s="45"/>
      <c r="J45" s="16"/>
      <c r="K45" s="16"/>
      <c r="L45" s="16"/>
      <c r="M45" s="16"/>
      <c r="N45" s="16"/>
      <c r="O45" s="16"/>
      <c r="P45" s="16"/>
      <c r="Q45" s="186"/>
      <c r="R45" s="187"/>
      <c r="S45" s="187"/>
      <c r="T45" s="187"/>
      <c r="U45" s="188"/>
      <c r="V45" s="59"/>
    </row>
    <row r="46" spans="1:22" ht="15.75" thickBot="1" x14ac:dyDescent="0.3">
      <c r="A46" s="58"/>
      <c r="B46" s="180" t="s">
        <v>62</v>
      </c>
      <c r="C46" s="181"/>
      <c r="D46" s="182"/>
      <c r="E46" s="192"/>
      <c r="F46" s="193"/>
      <c r="G46" s="193"/>
      <c r="H46" s="193"/>
      <c r="I46" s="193"/>
      <c r="J46" s="193"/>
      <c r="K46" s="194"/>
      <c r="L46" s="45"/>
      <c r="M46" s="108" t="s">
        <v>62</v>
      </c>
      <c r="N46" s="109"/>
      <c r="O46" s="109"/>
      <c r="P46" s="110"/>
      <c r="Q46" s="189"/>
      <c r="R46" s="190"/>
      <c r="S46" s="190"/>
      <c r="T46" s="190"/>
      <c r="U46" s="191"/>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108" t="s">
        <v>65</v>
      </c>
      <c r="C48" s="110"/>
      <c r="D48" s="183" t="s">
        <v>144</v>
      </c>
      <c r="E48" s="184"/>
      <c r="F48" s="184"/>
      <c r="G48" s="184"/>
      <c r="H48" s="184"/>
      <c r="I48" s="184"/>
      <c r="J48" s="184"/>
      <c r="K48" s="185"/>
      <c r="L48" s="45"/>
      <c r="M48" s="108" t="s">
        <v>65</v>
      </c>
      <c r="N48" s="110"/>
      <c r="O48" s="198"/>
      <c r="P48" s="199"/>
      <c r="Q48" s="199"/>
      <c r="R48" s="199"/>
      <c r="S48" s="199"/>
      <c r="T48" s="199"/>
      <c r="U48" s="200"/>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183" t="s">
        <v>145</v>
      </c>
      <c r="C50" s="184"/>
      <c r="D50" s="184"/>
      <c r="E50" s="184"/>
      <c r="F50" s="184"/>
      <c r="G50" s="184"/>
      <c r="H50" s="184"/>
      <c r="I50" s="184"/>
      <c r="J50" s="184"/>
      <c r="K50" s="185"/>
      <c r="L50" s="45"/>
      <c r="M50" s="111"/>
      <c r="N50" s="112"/>
      <c r="O50" s="112"/>
      <c r="P50" s="112"/>
      <c r="Q50" s="112"/>
      <c r="R50" s="112"/>
      <c r="S50" s="112"/>
      <c r="T50" s="112"/>
      <c r="U50" s="113"/>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183"/>
      <c r="C52" s="184"/>
      <c r="D52" s="184"/>
      <c r="E52" s="184"/>
      <c r="F52" s="184"/>
      <c r="G52" s="184"/>
      <c r="H52" s="184"/>
      <c r="I52" s="184"/>
      <c r="J52" s="184"/>
      <c r="K52" s="185"/>
      <c r="L52" s="45"/>
      <c r="M52" s="111"/>
      <c r="N52" s="112"/>
      <c r="O52" s="112"/>
      <c r="P52" s="112"/>
      <c r="Q52" s="112"/>
      <c r="R52" s="112"/>
      <c r="S52" s="112"/>
      <c r="T52" s="112"/>
      <c r="U52" s="113"/>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108" t="s">
        <v>67</v>
      </c>
      <c r="C54" s="110"/>
      <c r="D54" s="183" t="s">
        <v>138</v>
      </c>
      <c r="E54" s="184"/>
      <c r="F54" s="184"/>
      <c r="G54" s="184"/>
      <c r="H54" s="184"/>
      <c r="I54" s="184"/>
      <c r="J54" s="184"/>
      <c r="K54" s="185"/>
      <c r="L54" s="45"/>
      <c r="M54" s="196" t="s">
        <v>67</v>
      </c>
      <c r="N54" s="197"/>
      <c r="O54" s="111"/>
      <c r="P54" s="112"/>
      <c r="Q54" s="112"/>
      <c r="R54" s="112"/>
      <c r="S54" s="112"/>
      <c r="T54" s="112"/>
      <c r="U54" s="113"/>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108" t="s">
        <v>79</v>
      </c>
      <c r="C56" s="110"/>
      <c r="D56" s="183"/>
      <c r="E56" s="184"/>
      <c r="F56" s="184"/>
      <c r="G56" s="184"/>
      <c r="H56" s="184"/>
      <c r="I56" s="184"/>
      <c r="J56" s="184"/>
      <c r="K56" s="185"/>
      <c r="L56" s="45"/>
      <c r="M56" s="196" t="s">
        <v>79</v>
      </c>
      <c r="N56" s="197"/>
      <c r="O56" s="111"/>
      <c r="P56" s="112"/>
      <c r="Q56" s="112"/>
      <c r="R56" s="112"/>
      <c r="S56" s="112"/>
      <c r="T56" s="112"/>
      <c r="U56" s="113"/>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 ref="B40:L40"/>
    <mergeCell ref="M50:U50"/>
    <mergeCell ref="B44:D44"/>
    <mergeCell ref="E44:K44"/>
    <mergeCell ref="M44:P44"/>
    <mergeCell ref="Q44:U44"/>
    <mergeCell ref="Q45:U46"/>
    <mergeCell ref="B46:D46"/>
    <mergeCell ref="E46:K46"/>
    <mergeCell ref="M46:P46"/>
    <mergeCell ref="B42:K42"/>
    <mergeCell ref="M42:U42"/>
    <mergeCell ref="P22:U28"/>
    <mergeCell ref="B24:H24"/>
    <mergeCell ref="B26:H26"/>
    <mergeCell ref="B28:C28"/>
    <mergeCell ref="D28:H28"/>
    <mergeCell ref="J28:N30"/>
    <mergeCell ref="P29:U30"/>
    <mergeCell ref="B30:C30"/>
    <mergeCell ref="D30:H30"/>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10:U10"/>
    <mergeCell ref="B12:H12"/>
    <mergeCell ref="J12:N12"/>
    <mergeCell ref="P12:U16"/>
    <mergeCell ref="B14:D14"/>
    <mergeCell ref="E14:H14"/>
    <mergeCell ref="J14:L14"/>
    <mergeCell ref="M14:N14"/>
    <mergeCell ref="B16:D16"/>
    <mergeCell ref="E16:H16"/>
    <mergeCell ref="M2:O2"/>
    <mergeCell ref="P2:R2"/>
    <mergeCell ref="M4:O4"/>
    <mergeCell ref="P4:R4"/>
    <mergeCell ref="B5:L5"/>
  </mergeCells>
  <conditionalFormatting sqref="P4:P5">
    <cfRule type="cellIs" dxfId="10" priority="1" stopIfTrue="1" operator="lessThan">
      <formula>10</formula>
    </cfRule>
  </conditionalFormatting>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V152"/>
  <sheetViews>
    <sheetView topLeftCell="A4" workbookViewId="0">
      <selection activeCell="D33" sqref="D6:I33"/>
    </sheetView>
  </sheetViews>
  <sheetFormatPr defaultColWidth="8.85546875" defaultRowHeight="15" x14ac:dyDescent="0.25"/>
  <cols>
    <col min="1" max="2" width="21.7109375" customWidth="1"/>
    <col min="3" max="3" width="22.42578125" customWidth="1"/>
    <col min="4" max="4" width="9.7109375" customWidth="1"/>
    <col min="5" max="6" width="10.7109375" bestFit="1" customWidth="1"/>
    <col min="7" max="7" width="16.28515625" customWidth="1"/>
    <col min="8" max="8" width="11.42578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95</v>
      </c>
      <c r="B8" s="4" t="s">
        <v>96</v>
      </c>
      <c r="C8" s="4">
        <v>31194440</v>
      </c>
      <c r="D8" s="4" t="s">
        <v>36</v>
      </c>
      <c r="E8" s="7">
        <v>35881</v>
      </c>
      <c r="F8" s="8">
        <f>IF(E8="","",DATEDIF(E8,setUp!$C$5,"Y"))</f>
        <v>17</v>
      </c>
      <c r="G8" s="29" t="s">
        <v>8</v>
      </c>
      <c r="H8" s="17">
        <v>7.9733796296296291E-4</v>
      </c>
      <c r="I8" s="17"/>
      <c r="J8" s="17">
        <v>7.2604166666666683E-4</v>
      </c>
      <c r="K8" s="17">
        <v>4.8287037037037043E-4</v>
      </c>
      <c r="L8" s="17">
        <v>7.8425925925925928E-4</v>
      </c>
      <c r="M8" s="17"/>
      <c r="N8" s="17">
        <v>1.5625E-4</v>
      </c>
      <c r="O8" s="17"/>
      <c r="P8" s="17"/>
      <c r="Q8" s="17"/>
      <c r="R8" s="17"/>
      <c r="S8" s="17"/>
      <c r="T8" s="17"/>
      <c r="U8" s="28" t="str">
        <f ca="1">OFFSET(setUp!$B$8,0,processing_ind!D7)</f>
        <v>Senior</v>
      </c>
      <c r="V8" s="28" t="str">
        <f ca="1">OFFSET(setUp!$B$8,0,processing_ind!C7)</f>
        <v>Senior</v>
      </c>
    </row>
    <row r="9" spans="1:22" x14ac:dyDescent="0.25">
      <c r="A9" s="4" t="s">
        <v>97</v>
      </c>
      <c r="B9" s="4" t="s">
        <v>98</v>
      </c>
      <c r="C9" s="4">
        <v>31245268</v>
      </c>
      <c r="D9" s="4" t="s">
        <v>36</v>
      </c>
      <c r="E9" s="7">
        <v>36533</v>
      </c>
      <c r="F9" s="8">
        <f>IF(E9="","",DATEDIF(E9,setUp!$C$5,"Y"))</f>
        <v>15</v>
      </c>
      <c r="G9" s="29" t="s">
        <v>8</v>
      </c>
      <c r="H9" s="17">
        <v>9.4328703703703708E-4</v>
      </c>
      <c r="I9" s="17"/>
      <c r="J9" s="17">
        <v>1.0071759259259259E-3</v>
      </c>
      <c r="K9" s="17">
        <v>5.8877314814814816E-4</v>
      </c>
      <c r="L9" s="17">
        <v>9.4166666666666661E-4</v>
      </c>
      <c r="M9" s="17"/>
      <c r="N9" s="17">
        <v>3.1250000000000001E-4</v>
      </c>
      <c r="O9" s="17"/>
      <c r="P9" s="17"/>
      <c r="Q9" s="17"/>
      <c r="R9" s="17"/>
      <c r="S9" s="17"/>
      <c r="T9" s="17"/>
      <c r="U9" s="28" t="str">
        <f ca="1">OFFSET(setUp!$B$8,0,processing_ind!D8)</f>
        <v>Senior</v>
      </c>
      <c r="V9" s="28" t="str">
        <f ca="1">OFFSET(setUp!$B$8,0,processing_ind!C8)</f>
        <v>Senior</v>
      </c>
    </row>
    <row r="10" spans="1:22" x14ac:dyDescent="0.25">
      <c r="A10" s="4" t="s">
        <v>99</v>
      </c>
      <c r="B10" s="4" t="s">
        <v>100</v>
      </c>
      <c r="C10" s="4">
        <v>31198339</v>
      </c>
      <c r="D10" s="4" t="s">
        <v>36</v>
      </c>
      <c r="E10" s="7">
        <v>36515</v>
      </c>
      <c r="F10" s="8">
        <f>IF(E10="","",DATEDIF(E10,setUp!$C$5,"Y"))</f>
        <v>15</v>
      </c>
      <c r="G10" s="29" t="s">
        <v>8</v>
      </c>
      <c r="H10" s="17">
        <v>9.0000000000000008E-4</v>
      </c>
      <c r="I10" s="17"/>
      <c r="J10" s="17">
        <v>9.0555555555555561E-4</v>
      </c>
      <c r="K10" s="17">
        <v>6.0277777777777771E-4</v>
      </c>
      <c r="L10" s="17">
        <v>9.2233796296296302E-4</v>
      </c>
      <c r="M10" s="17"/>
      <c r="N10" s="17">
        <v>1.6863425925925924E-4</v>
      </c>
      <c r="O10" s="17"/>
      <c r="P10" s="17"/>
      <c r="Q10" s="17"/>
      <c r="R10" s="17"/>
      <c r="S10" s="17"/>
      <c r="T10" s="17"/>
      <c r="U10" s="28" t="str">
        <f ca="1">OFFSET(setUp!$B$8,0,processing_ind!D9)</f>
        <v>Senior</v>
      </c>
      <c r="V10" s="28" t="str">
        <f ca="1">OFFSET(setUp!$B$8,0,processing_ind!C9)</f>
        <v>Senior</v>
      </c>
    </row>
    <row r="11" spans="1:22" x14ac:dyDescent="0.25">
      <c r="A11" s="4" t="s">
        <v>101</v>
      </c>
      <c r="B11" s="4" t="s">
        <v>102</v>
      </c>
      <c r="C11" s="4">
        <v>31249477</v>
      </c>
      <c r="D11" s="4" t="s">
        <v>36</v>
      </c>
      <c r="E11" s="7">
        <v>36403</v>
      </c>
      <c r="F11" s="8">
        <f>IF(E11="","",DATEDIF(E11,setUp!$C$5,"Y"))</f>
        <v>16</v>
      </c>
      <c r="G11" s="29" t="s">
        <v>8</v>
      </c>
      <c r="H11" s="17">
        <v>9.494212962962963E-4</v>
      </c>
      <c r="I11" s="17"/>
      <c r="J11" s="17">
        <v>9.3796296296296293E-4</v>
      </c>
      <c r="K11" s="17">
        <v>6.059027777777778E-4</v>
      </c>
      <c r="L11" s="17">
        <v>9.2395833333333338E-4</v>
      </c>
      <c r="M11" s="17"/>
      <c r="N11" s="17">
        <v>1.7546296296296296E-4</v>
      </c>
      <c r="O11" s="17"/>
      <c r="P11" s="17"/>
      <c r="Q11" s="17"/>
      <c r="R11" s="17"/>
      <c r="S11" s="17"/>
      <c r="T11" s="17"/>
      <c r="U11" s="28" t="str">
        <f ca="1">OFFSET(setUp!$B$8,0,processing_ind!D10)</f>
        <v>Senior</v>
      </c>
      <c r="V11" s="28" t="str">
        <f ca="1">OFFSET(setUp!$B$8,0,processing_ind!C10)</f>
        <v>Senior</v>
      </c>
    </row>
    <row r="12" spans="1:22" x14ac:dyDescent="0.25">
      <c r="A12" s="4" t="s">
        <v>103</v>
      </c>
      <c r="B12" s="4" t="s">
        <v>104</v>
      </c>
      <c r="C12" s="4">
        <v>31211735</v>
      </c>
      <c r="D12" s="4" t="s">
        <v>36</v>
      </c>
      <c r="E12" s="7">
        <v>36403</v>
      </c>
      <c r="F12" s="8">
        <f>IF(E12="","",DATEDIF(E12,setUp!$C$5,"Y"))</f>
        <v>16</v>
      </c>
      <c r="G12" s="29" t="s">
        <v>8</v>
      </c>
      <c r="H12" s="17">
        <v>9.476851851851852E-4</v>
      </c>
      <c r="I12" s="17"/>
      <c r="J12" s="17">
        <v>8.616898148148147E-4</v>
      </c>
      <c r="K12" s="17">
        <v>5.4537037037037043E-4</v>
      </c>
      <c r="L12" s="17">
        <v>8.6458333333333341E-4</v>
      </c>
      <c r="M12" s="17"/>
      <c r="N12" s="17">
        <v>3.2407407407407406E-4</v>
      </c>
      <c r="O12" s="17"/>
      <c r="P12" s="17"/>
      <c r="Q12" s="17"/>
      <c r="R12" s="17"/>
      <c r="S12" s="17"/>
      <c r="T12" s="17"/>
      <c r="U12" s="28" t="str">
        <f ca="1">OFFSET(setUp!$B$8,0,processing_ind!D11)</f>
        <v>Senior</v>
      </c>
      <c r="V12" s="28" t="str">
        <f ca="1">OFFSET(setUp!$B$8,0,processing_ind!C11)</f>
        <v>Senior</v>
      </c>
    </row>
    <row r="13" spans="1:22" x14ac:dyDescent="0.25">
      <c r="A13" s="4" t="s">
        <v>105</v>
      </c>
      <c r="B13" s="4" t="s">
        <v>106</v>
      </c>
      <c r="C13" s="4">
        <v>31299724</v>
      </c>
      <c r="D13" s="4" t="s">
        <v>36</v>
      </c>
      <c r="E13" s="7">
        <v>37085</v>
      </c>
      <c r="F13" s="8">
        <f>IF(E13="","",DATEDIF(E13,setUp!$C$5,"Y"))</f>
        <v>14</v>
      </c>
      <c r="G13" s="29" t="s">
        <v>7</v>
      </c>
      <c r="H13" s="17">
        <v>1.1407407407407408E-3</v>
      </c>
      <c r="I13" s="17"/>
      <c r="J13" s="17">
        <v>1.0052083333333334E-3</v>
      </c>
      <c r="K13" s="17">
        <v>5.6168981481481489E-4</v>
      </c>
      <c r="L13" s="17"/>
      <c r="M13" s="17">
        <v>1.8634259259259263E-4</v>
      </c>
      <c r="N13" s="17"/>
      <c r="O13" s="17"/>
      <c r="P13" s="17"/>
      <c r="Q13" s="17"/>
      <c r="R13" s="17"/>
      <c r="S13" s="17"/>
      <c r="T13" s="17"/>
      <c r="U13" s="28" t="str">
        <f ca="1">OFFSET(setUp!$B$8,0,processing_ind!D12)</f>
        <v>Junior</v>
      </c>
      <c r="V13" s="28" t="str">
        <f ca="1">OFFSET(setUp!$B$8,0,processing_ind!C12)</f>
        <v>Junior</v>
      </c>
    </row>
    <row r="14" spans="1:22" x14ac:dyDescent="0.25">
      <c r="A14" s="4" t="s">
        <v>107</v>
      </c>
      <c r="B14" s="4" t="s">
        <v>108</v>
      </c>
      <c r="C14" s="4">
        <v>31363168</v>
      </c>
      <c r="D14" s="4" t="s">
        <v>36</v>
      </c>
      <c r="E14" s="7">
        <v>37814</v>
      </c>
      <c r="F14" s="8">
        <f>IF(E14="","",DATEDIF(E14,setUp!$C$5,"Y"))</f>
        <v>12</v>
      </c>
      <c r="G14" s="29" t="s">
        <v>7</v>
      </c>
      <c r="H14" s="17">
        <v>1.0966435185185185E-3</v>
      </c>
      <c r="I14" s="17"/>
      <c r="J14" s="17">
        <v>1.0615740740740739E-3</v>
      </c>
      <c r="K14" s="17">
        <v>6.012731481481482E-4</v>
      </c>
      <c r="L14" s="17"/>
      <c r="M14" s="17">
        <v>4.0509259259259258E-4</v>
      </c>
      <c r="N14" s="17"/>
      <c r="O14" s="17"/>
      <c r="P14" s="17"/>
      <c r="Q14" s="17"/>
      <c r="R14" s="17"/>
      <c r="S14" s="17"/>
      <c r="T14" s="17"/>
      <c r="U14" s="28" t="str">
        <f ca="1">OFFSET(setUp!$B$8,0,processing_ind!D13)</f>
        <v>Junior</v>
      </c>
      <c r="V14" s="28" t="str">
        <f ca="1">OFFSET(setUp!$B$8,0,processing_ind!C13)</f>
        <v>Junior</v>
      </c>
    </row>
    <row r="15" spans="1:22" x14ac:dyDescent="0.25">
      <c r="A15" s="4" t="s">
        <v>109</v>
      </c>
      <c r="B15" s="4" t="s">
        <v>110</v>
      </c>
      <c r="C15" s="4">
        <v>31299726</v>
      </c>
      <c r="D15" s="4" t="s">
        <v>36</v>
      </c>
      <c r="E15" s="7">
        <v>37071</v>
      </c>
      <c r="F15" s="8">
        <f>IF(E15="","",DATEDIF(E15,setUp!$C$5,"Y"))</f>
        <v>14</v>
      </c>
      <c r="G15" s="29" t="s">
        <v>7</v>
      </c>
      <c r="H15" s="17">
        <v>8.6817129629629625E-4</v>
      </c>
      <c r="I15" s="17"/>
      <c r="J15" s="17">
        <v>7.9768518518518524E-4</v>
      </c>
      <c r="K15" s="17">
        <v>4.7777777777777787E-4</v>
      </c>
      <c r="L15" s="17"/>
      <c r="M15" s="17">
        <v>1.8842592592592595E-4</v>
      </c>
      <c r="N15" s="17"/>
      <c r="O15" s="17"/>
      <c r="P15" s="17"/>
      <c r="Q15" s="17"/>
      <c r="R15" s="17"/>
      <c r="S15" s="17"/>
      <c r="T15" s="17"/>
      <c r="U15" s="28" t="str">
        <f ca="1">OFFSET(setUp!$B$8,0,processing_ind!D14)</f>
        <v>Junior</v>
      </c>
      <c r="V15" s="28" t="str">
        <f ca="1">OFFSET(setUp!$B$8,0,processing_ind!C14)</f>
        <v>Junior</v>
      </c>
    </row>
    <row r="16" spans="1:22" x14ac:dyDescent="0.25">
      <c r="A16" s="4" t="s">
        <v>101</v>
      </c>
      <c r="B16" s="4" t="s">
        <v>111</v>
      </c>
      <c r="C16" s="4">
        <v>31515327</v>
      </c>
      <c r="D16" s="4" t="s">
        <v>36</v>
      </c>
      <c r="E16" s="7">
        <v>37173</v>
      </c>
      <c r="F16" s="8">
        <f>IF(E16="","",DATEDIF(E16,setUp!$C$5,"Y"))</f>
        <v>14</v>
      </c>
      <c r="G16" s="29" t="s">
        <v>7</v>
      </c>
      <c r="H16" s="17">
        <v>1.0195601851851852E-3</v>
      </c>
      <c r="I16" s="17"/>
      <c r="J16" s="17">
        <v>8.8206018518518527E-4</v>
      </c>
      <c r="K16" s="17">
        <v>5.0995370370370376E-4</v>
      </c>
      <c r="L16" s="17"/>
      <c r="M16" s="17">
        <v>1.6527777777777775E-4</v>
      </c>
      <c r="N16" s="17"/>
      <c r="O16" s="17"/>
      <c r="P16" s="17"/>
      <c r="Q16" s="17"/>
      <c r="R16" s="17"/>
      <c r="S16" s="17"/>
      <c r="T16" s="17"/>
      <c r="U16" s="28" t="str">
        <f ca="1">OFFSET(setUp!$B$8,0,processing_ind!D15)</f>
        <v>Junior</v>
      </c>
      <c r="V16" s="28" t="str">
        <f ca="1">OFFSET(setUp!$B$8,0,processing_ind!C15)</f>
        <v>Junior</v>
      </c>
    </row>
    <row r="17" spans="1:22" x14ac:dyDescent="0.25">
      <c r="A17" s="4" t="s">
        <v>112</v>
      </c>
      <c r="B17" s="4" t="s">
        <v>113</v>
      </c>
      <c r="C17" s="4">
        <v>31363164</v>
      </c>
      <c r="D17" s="4" t="s">
        <v>36</v>
      </c>
      <c r="E17" s="7">
        <v>37862</v>
      </c>
      <c r="F17" s="8">
        <f>IF(E17="","",DATEDIF(E17,setUp!$C$5,"Y"))</f>
        <v>12</v>
      </c>
      <c r="G17" s="29" t="s">
        <v>7</v>
      </c>
      <c r="H17" s="17">
        <v>9.6087962962962956E-4</v>
      </c>
      <c r="I17" s="17"/>
      <c r="J17" s="17">
        <v>9.0914351851851844E-4</v>
      </c>
      <c r="K17" s="17">
        <v>5.4247685185185182E-4</v>
      </c>
      <c r="L17" s="17"/>
      <c r="M17" s="17">
        <v>2.0810185185185187E-4</v>
      </c>
      <c r="N17" s="17"/>
      <c r="O17" s="17"/>
      <c r="P17" s="17"/>
      <c r="Q17" s="17"/>
      <c r="R17" s="17"/>
      <c r="S17" s="17"/>
      <c r="T17" s="17"/>
      <c r="U17" s="28" t="str">
        <f ca="1">OFFSET(setUp!$B$8,0,processing_ind!D16)</f>
        <v>Junior</v>
      </c>
      <c r="V17" s="28" t="str">
        <f ca="1">OFFSET(setUp!$B$8,0,processing_ind!C16)</f>
        <v>Junior</v>
      </c>
    </row>
    <row r="18" spans="1:22" x14ac:dyDescent="0.25">
      <c r="A18" s="4" t="s">
        <v>114</v>
      </c>
      <c r="B18" s="4" t="s">
        <v>113</v>
      </c>
      <c r="C18" s="4">
        <v>31328907</v>
      </c>
      <c r="D18" s="4" t="s">
        <v>36</v>
      </c>
      <c r="E18" s="7">
        <v>37378</v>
      </c>
      <c r="F18" s="8">
        <f>IF(E18="","",DATEDIF(E18,setUp!$C$5,"Y"))</f>
        <v>13</v>
      </c>
      <c r="G18" s="29" t="s">
        <v>7</v>
      </c>
      <c r="H18" s="17">
        <v>1.0385416666666666E-3</v>
      </c>
      <c r="I18" s="17"/>
      <c r="J18" s="17">
        <v>9.8657407407407396E-4</v>
      </c>
      <c r="K18" s="17">
        <v>5.5023148148148151E-4</v>
      </c>
      <c r="L18" s="17"/>
      <c r="M18" s="17">
        <v>2.0509259259259257E-4</v>
      </c>
      <c r="N18" s="17"/>
      <c r="O18" s="17"/>
      <c r="P18" s="17"/>
      <c r="Q18" s="17"/>
      <c r="R18" s="17"/>
      <c r="S18" s="17"/>
      <c r="T18" s="17"/>
      <c r="U18" s="28" t="str">
        <f ca="1">OFFSET(setUp!$B$8,0,processing_ind!D17)</f>
        <v>Junior</v>
      </c>
      <c r="V18" s="28" t="str">
        <f ca="1">OFFSET(setUp!$B$8,0,processing_ind!C17)</f>
        <v>Junior</v>
      </c>
    </row>
    <row r="19" spans="1:22" x14ac:dyDescent="0.25">
      <c r="A19" s="4" t="s">
        <v>114</v>
      </c>
      <c r="B19" s="4" t="s">
        <v>115</v>
      </c>
      <c r="C19" s="4">
        <v>31363169</v>
      </c>
      <c r="D19" s="4" t="s">
        <v>36</v>
      </c>
      <c r="E19" s="7">
        <v>37738</v>
      </c>
      <c r="F19" s="8">
        <f>IF(E19="","",DATEDIF(E19,setUp!$C$5,"Y"))</f>
        <v>12</v>
      </c>
      <c r="G19" s="29" t="s">
        <v>7</v>
      </c>
      <c r="H19" s="17">
        <v>1.1883101851851853E-3</v>
      </c>
      <c r="I19" s="17"/>
      <c r="J19" s="17">
        <v>1.1665509259259259E-3</v>
      </c>
      <c r="K19" s="17">
        <v>6.2141203703703696E-4</v>
      </c>
      <c r="L19" s="17"/>
      <c r="M19" s="17">
        <v>1.9699074074074074E-4</v>
      </c>
      <c r="N19" s="17"/>
      <c r="O19" s="17"/>
      <c r="P19" s="17"/>
      <c r="Q19" s="17"/>
      <c r="R19" s="17"/>
      <c r="S19" s="17"/>
      <c r="T19" s="17"/>
      <c r="U19" s="28" t="str">
        <f ca="1">OFFSET(setUp!$B$8,0,processing_ind!D18)</f>
        <v>Junior</v>
      </c>
      <c r="V19" s="28" t="str">
        <f ca="1">OFFSET(setUp!$B$8,0,processing_ind!C18)</f>
        <v>Junior</v>
      </c>
    </row>
    <row r="20" spans="1:22" x14ac:dyDescent="0.25">
      <c r="A20" s="4" t="s">
        <v>116</v>
      </c>
      <c r="B20" s="4" t="s">
        <v>117</v>
      </c>
      <c r="C20" s="4">
        <v>31363171</v>
      </c>
      <c r="D20" s="4" t="s">
        <v>36</v>
      </c>
      <c r="E20" s="7">
        <v>37716</v>
      </c>
      <c r="F20" s="8">
        <f>IF(E20="","",DATEDIF(E20,setUp!$C$5,"Y"))</f>
        <v>12</v>
      </c>
      <c r="G20" s="29" t="s">
        <v>7</v>
      </c>
      <c r="H20" s="17">
        <v>1.1402777777777776E-3</v>
      </c>
      <c r="I20" s="17"/>
      <c r="J20" s="17">
        <v>1.0909722222222221E-3</v>
      </c>
      <c r="K20" s="17">
        <v>6.0798611111111112E-4</v>
      </c>
      <c r="L20" s="17"/>
      <c r="M20" s="17">
        <v>2.530092592592593E-4</v>
      </c>
      <c r="N20" s="17"/>
      <c r="O20" s="17"/>
      <c r="P20" s="17"/>
      <c r="Q20" s="17"/>
      <c r="R20" s="17"/>
      <c r="S20" s="17"/>
      <c r="T20" s="17"/>
      <c r="U20" s="28" t="str">
        <f ca="1">OFFSET(setUp!$B$8,0,processing_ind!D19)</f>
        <v>Junior</v>
      </c>
      <c r="V20" s="28" t="str">
        <f ca="1">OFFSET(setUp!$B$8,0,processing_ind!C19)</f>
        <v>Junior</v>
      </c>
    </row>
    <row r="21" spans="1:22" x14ac:dyDescent="0.25">
      <c r="A21" s="4" t="s">
        <v>118</v>
      </c>
      <c r="B21" s="4" t="s">
        <v>119</v>
      </c>
      <c r="C21" s="4">
        <v>31328923</v>
      </c>
      <c r="D21" s="4" t="s">
        <v>36</v>
      </c>
      <c r="E21" s="7">
        <v>37325</v>
      </c>
      <c r="F21" s="8">
        <f>IF(E21="","",DATEDIF(E21,setUp!$C$5,"Y"))</f>
        <v>13</v>
      </c>
      <c r="G21" s="29" t="s">
        <v>7</v>
      </c>
      <c r="H21" s="17">
        <v>1.0324074074074074E-3</v>
      </c>
      <c r="I21" s="17"/>
      <c r="J21" s="17">
        <v>9.9780092592592607E-4</v>
      </c>
      <c r="K21" s="17">
        <v>5.6180555555555552E-4</v>
      </c>
      <c r="L21" s="17"/>
      <c r="M21" s="17">
        <v>1.7638888888888891E-4</v>
      </c>
      <c r="N21" s="17"/>
      <c r="O21" s="17"/>
      <c r="P21" s="17"/>
      <c r="Q21" s="17"/>
      <c r="R21" s="17"/>
      <c r="S21" s="17"/>
      <c r="T21" s="17"/>
      <c r="U21" s="28" t="str">
        <f ca="1">OFFSET(setUp!$B$8,0,processing_ind!D20)</f>
        <v>Junior</v>
      </c>
      <c r="V21" s="28" t="str">
        <f ca="1">OFFSET(setUp!$B$8,0,processing_ind!C20)</f>
        <v>Junior</v>
      </c>
    </row>
    <row r="22" spans="1:22" x14ac:dyDescent="0.25">
      <c r="A22" s="4" t="s">
        <v>120</v>
      </c>
      <c r="B22" s="4" t="s">
        <v>121</v>
      </c>
      <c r="C22" s="4">
        <v>31265839</v>
      </c>
      <c r="D22" s="4" t="s">
        <v>33</v>
      </c>
      <c r="E22" s="7">
        <v>36747</v>
      </c>
      <c r="F22" s="8">
        <f>IF(E22="","",DATEDIF(E22,setUp!$C$5,"Y"))</f>
        <v>15</v>
      </c>
      <c r="G22" s="29" t="s">
        <v>8</v>
      </c>
      <c r="H22" s="17">
        <v>8.4351851851851851E-4</v>
      </c>
      <c r="I22" s="17"/>
      <c r="J22" s="17">
        <v>9.0393518518518525E-4</v>
      </c>
      <c r="K22" s="17">
        <v>5.3414351851851854E-4</v>
      </c>
      <c r="L22" s="17">
        <v>9.1307870370370371E-4</v>
      </c>
      <c r="M22" s="17"/>
      <c r="N22" s="17">
        <v>1.7638888888888891E-4</v>
      </c>
      <c r="O22" s="17"/>
      <c r="P22" s="17"/>
      <c r="Q22" s="17"/>
      <c r="R22" s="17"/>
      <c r="S22" s="17"/>
      <c r="T22" s="17"/>
      <c r="U22" s="28" t="str">
        <f ca="1">OFFSET(setUp!$B$8,0,processing_ind!D21)</f>
        <v>Senior</v>
      </c>
      <c r="V22" s="28" t="str">
        <f ca="1">OFFSET(setUp!$B$8,0,processing_ind!C21)</f>
        <v>Senior</v>
      </c>
    </row>
    <row r="23" spans="1:22" x14ac:dyDescent="0.25">
      <c r="A23" s="4" t="s">
        <v>122</v>
      </c>
      <c r="B23" s="4" t="s">
        <v>123</v>
      </c>
      <c r="C23" s="4">
        <v>31215186</v>
      </c>
      <c r="D23" s="4" t="s">
        <v>33</v>
      </c>
      <c r="E23" s="7">
        <v>35505</v>
      </c>
      <c r="F23" s="8">
        <f>IF(E23="","",DATEDIF(E23,setUp!$C$5,"Y"))</f>
        <v>18</v>
      </c>
      <c r="G23" s="29" t="s">
        <v>9</v>
      </c>
      <c r="H23" s="17"/>
      <c r="I23" s="17">
        <v>1.7417824074074074E-3</v>
      </c>
      <c r="J23" s="17">
        <v>7.3217592592592594E-4</v>
      </c>
      <c r="K23" s="17">
        <v>4.1493055555555559E-4</v>
      </c>
      <c r="L23" s="17">
        <v>7.5937499999999996E-4</v>
      </c>
      <c r="M23" s="17"/>
      <c r="N23" s="17">
        <v>1.7592592592592592E-4</v>
      </c>
      <c r="O23" s="17"/>
      <c r="P23" s="17"/>
      <c r="Q23" s="17"/>
      <c r="R23" s="17"/>
      <c r="S23" s="17"/>
      <c r="T23" s="17"/>
      <c r="U23" s="28" t="str">
        <f ca="1">OFFSET(setUp!$B$8,0,processing_ind!D22)</f>
        <v>Open</v>
      </c>
      <c r="V23" s="28" t="str">
        <f ca="1">OFFSET(setUp!$B$8,0,processing_ind!C22)</f>
        <v>Open</v>
      </c>
    </row>
    <row r="24" spans="1:22" x14ac:dyDescent="0.25">
      <c r="A24" s="4" t="s">
        <v>124</v>
      </c>
      <c r="B24" s="4" t="s">
        <v>125</v>
      </c>
      <c r="C24" s="4">
        <v>31143916</v>
      </c>
      <c r="D24" s="4" t="s">
        <v>33</v>
      </c>
      <c r="E24" s="7">
        <v>35660</v>
      </c>
      <c r="F24" s="8">
        <f>IF(E24="","",DATEDIF(E24,setUp!$C$5,"Y"))</f>
        <v>18</v>
      </c>
      <c r="G24" s="29" t="s">
        <v>9</v>
      </c>
      <c r="H24" s="17"/>
      <c r="I24" s="17">
        <v>1.675925925925926E-3</v>
      </c>
      <c r="J24" s="17">
        <v>6.6215277777777789E-4</v>
      </c>
      <c r="K24" s="17">
        <v>4.1053240740740736E-4</v>
      </c>
      <c r="L24" s="17">
        <v>7.5798611111111108E-4</v>
      </c>
      <c r="M24" s="17"/>
      <c r="N24" s="17">
        <v>1.3506944444444444E-4</v>
      </c>
      <c r="O24" s="17"/>
      <c r="P24" s="17"/>
      <c r="Q24" s="17"/>
      <c r="R24" s="17"/>
      <c r="S24" s="17"/>
      <c r="T24" s="17"/>
      <c r="U24" s="28" t="str">
        <f ca="1">OFFSET(setUp!$B$8,0,processing_ind!D23)</f>
        <v>Open</v>
      </c>
      <c r="V24" s="28" t="str">
        <f ca="1">OFFSET(setUp!$B$8,0,processing_ind!C23)</f>
        <v>Open</v>
      </c>
    </row>
    <row r="25" spans="1:22" x14ac:dyDescent="0.25">
      <c r="A25" s="4" t="s">
        <v>126</v>
      </c>
      <c r="B25" s="4" t="s">
        <v>127</v>
      </c>
      <c r="C25" s="4">
        <v>31183412</v>
      </c>
      <c r="D25" s="4" t="s">
        <v>33</v>
      </c>
      <c r="E25" s="7">
        <v>35835</v>
      </c>
      <c r="F25" s="8">
        <f>IF(E25="","",DATEDIF(E25,setUp!$C$5,"Y"))</f>
        <v>17</v>
      </c>
      <c r="G25" s="29" t="s">
        <v>8</v>
      </c>
      <c r="H25" s="17">
        <v>7.8425925925925928E-4</v>
      </c>
      <c r="I25" s="17"/>
      <c r="J25" s="17">
        <v>6.6967592592592599E-4</v>
      </c>
      <c r="K25" s="17">
        <v>4.3310185185185189E-4</v>
      </c>
      <c r="L25" s="17">
        <v>7.2361111111111107E-4</v>
      </c>
      <c r="M25" s="17"/>
      <c r="N25" s="17">
        <v>1.8055555555555555E-4</v>
      </c>
      <c r="O25" s="17"/>
      <c r="P25" s="17"/>
      <c r="Q25" s="17"/>
      <c r="R25" s="17"/>
      <c r="S25" s="17"/>
      <c r="T25" s="17"/>
      <c r="U25" s="28" t="str">
        <f ca="1">OFFSET(setUp!$B$8,0,processing_ind!D24)</f>
        <v>Senior</v>
      </c>
      <c r="V25" s="28" t="str">
        <f ca="1">OFFSET(setUp!$B$8,0,processing_ind!C24)</f>
        <v>Open</v>
      </c>
    </row>
    <row r="26" spans="1:22" x14ac:dyDescent="0.25">
      <c r="A26" s="4" t="s">
        <v>128</v>
      </c>
      <c r="B26" s="4" t="s">
        <v>129</v>
      </c>
      <c r="C26" s="4">
        <v>31143954</v>
      </c>
      <c r="D26" s="4" t="s">
        <v>33</v>
      </c>
      <c r="E26" s="7">
        <v>35340</v>
      </c>
      <c r="F26" s="8">
        <f>IF(E26="","",DATEDIF(E26,setUp!$C$5,"Y"))</f>
        <v>19</v>
      </c>
      <c r="G26" s="29" t="s">
        <v>9</v>
      </c>
      <c r="H26" s="17"/>
      <c r="I26" s="17">
        <v>1.8769675925925926E-3</v>
      </c>
      <c r="J26" s="17">
        <v>6.590277777777778E-4</v>
      </c>
      <c r="K26" s="17">
        <v>4.546296296296297E-4</v>
      </c>
      <c r="L26" s="17">
        <v>7.0173611111111099E-4</v>
      </c>
      <c r="M26" s="17"/>
      <c r="N26" s="17">
        <v>1.574074074074074E-4</v>
      </c>
      <c r="O26" s="17"/>
      <c r="P26" s="17"/>
      <c r="Q26" s="17"/>
      <c r="R26" s="17"/>
      <c r="S26" s="17"/>
      <c r="T26" s="17"/>
      <c r="U26" s="28" t="str">
        <f ca="1">OFFSET(setUp!$B$8,0,processing_ind!D25)</f>
        <v>Open</v>
      </c>
      <c r="V26" s="28" t="str">
        <f ca="1">OFFSET(setUp!$B$8,0,processing_ind!C25)</f>
        <v>Open</v>
      </c>
    </row>
    <row r="27" spans="1:22" x14ac:dyDescent="0.25">
      <c r="A27" s="4" t="s">
        <v>130</v>
      </c>
      <c r="B27" s="4" t="s">
        <v>131</v>
      </c>
      <c r="C27" s="4">
        <v>31329148</v>
      </c>
      <c r="D27" s="4" t="s">
        <v>36</v>
      </c>
      <c r="E27" s="7">
        <v>37337</v>
      </c>
      <c r="F27" s="8">
        <f>IF(E27="","",DATEDIF(E27,setUp!$C$5,"Y"))</f>
        <v>13</v>
      </c>
      <c r="G27" s="29" t="s">
        <v>7</v>
      </c>
      <c r="H27" s="17">
        <v>1.0756944444444444E-3</v>
      </c>
      <c r="I27" s="17"/>
      <c r="J27" s="17">
        <v>9.7916666666666681E-4</v>
      </c>
      <c r="K27" s="17">
        <v>5.4583333333333328E-4</v>
      </c>
      <c r="L27" s="17"/>
      <c r="M27" s="17">
        <v>3.2349537037037036E-4</v>
      </c>
      <c r="N27" s="17"/>
      <c r="O27" s="17"/>
      <c r="P27" s="17"/>
      <c r="Q27" s="17"/>
      <c r="R27" s="17"/>
      <c r="S27" s="17"/>
      <c r="T27" s="17"/>
      <c r="U27" s="28" t="str">
        <f ca="1">OFFSET(setUp!$B$8,0,processing_ind!D26)</f>
        <v>Junior</v>
      </c>
      <c r="V27" s="28" t="str">
        <f ca="1">OFFSET(setUp!$B$8,0,processing_ind!C26)</f>
        <v>Junior</v>
      </c>
    </row>
    <row r="28" spans="1:22" x14ac:dyDescent="0.25">
      <c r="A28" s="4" t="s">
        <v>130</v>
      </c>
      <c r="B28" s="4" t="s">
        <v>132</v>
      </c>
      <c r="C28" s="4">
        <v>31363161</v>
      </c>
      <c r="D28" s="4" t="s">
        <v>36</v>
      </c>
      <c r="E28" s="7">
        <v>37844</v>
      </c>
      <c r="F28" s="8">
        <f>IF(E28="","",DATEDIF(E28,setUp!$C$5,"Y"))</f>
        <v>12</v>
      </c>
      <c r="G28" s="29" t="s">
        <v>7</v>
      </c>
      <c r="H28" s="17">
        <v>1.0951388888888888E-3</v>
      </c>
      <c r="I28" s="17"/>
      <c r="J28" s="17">
        <v>1.0527777777777777E-3</v>
      </c>
      <c r="K28" s="17">
        <v>5.9976851851851847E-4</v>
      </c>
      <c r="L28" s="17"/>
      <c r="M28" s="17">
        <v>1.9004629629629631E-4</v>
      </c>
      <c r="N28" s="17"/>
      <c r="O28" s="17"/>
      <c r="P28" s="17"/>
      <c r="Q28" s="17"/>
      <c r="R28" s="17"/>
      <c r="S28" s="17"/>
      <c r="T28" s="17"/>
      <c r="U28" s="28" t="str">
        <f ca="1">OFFSET(setUp!$B$8,0,processing_ind!D27)</f>
        <v>Junior</v>
      </c>
      <c r="V28" s="28" t="str">
        <f ca="1">OFFSET(setUp!$B$8,0,processing_ind!C27)</f>
        <v>Junior</v>
      </c>
    </row>
    <row r="29" spans="1:22" x14ac:dyDescent="0.25">
      <c r="A29" s="4" t="s">
        <v>130</v>
      </c>
      <c r="B29" s="4" t="s">
        <v>133</v>
      </c>
      <c r="C29" s="4">
        <v>31267691</v>
      </c>
      <c r="D29" s="4" t="s">
        <v>33</v>
      </c>
      <c r="E29" s="7">
        <v>27630</v>
      </c>
      <c r="F29" s="8">
        <f>IF(E29="","",DATEDIF(E29,setUp!$C$5,"Y"))</f>
        <v>40</v>
      </c>
      <c r="G29" s="29" t="s">
        <v>9</v>
      </c>
      <c r="H29" s="17"/>
      <c r="I29" s="17">
        <v>1.9050925925925926E-3</v>
      </c>
      <c r="J29" s="17">
        <v>7.3657407407407406E-4</v>
      </c>
      <c r="K29" s="17">
        <v>4.674768518518519E-4</v>
      </c>
      <c r="L29" s="17">
        <v>7.3668981481481469E-4</v>
      </c>
      <c r="M29" s="17"/>
      <c r="N29" s="17">
        <v>2.9976851851851849E-4</v>
      </c>
      <c r="O29" s="17"/>
      <c r="P29" s="17"/>
      <c r="Q29" s="17"/>
      <c r="R29" s="17"/>
      <c r="S29" s="17"/>
      <c r="T29" s="17"/>
      <c r="U29" s="28" t="str">
        <f ca="1">OFFSET(setUp!$B$8,0,processing_ind!D28)</f>
        <v>Open</v>
      </c>
      <c r="V29" s="28" t="str">
        <f ca="1">OFFSET(setUp!$B$8,0,processing_ind!C28)</f>
        <v>Open</v>
      </c>
    </row>
    <row r="30" spans="1:22" x14ac:dyDescent="0.25">
      <c r="A30" s="4" t="s">
        <v>141</v>
      </c>
      <c r="B30" s="4" t="s">
        <v>142</v>
      </c>
      <c r="C30" s="4">
        <v>31363172</v>
      </c>
      <c r="D30" s="4" t="s">
        <v>33</v>
      </c>
      <c r="E30" s="7">
        <v>37943</v>
      </c>
      <c r="F30" s="8">
        <f>IF(E30="","",DATEDIF(E30,setUp!$C$5,"Y"))</f>
        <v>11</v>
      </c>
      <c r="G30" s="29" t="s">
        <v>7</v>
      </c>
      <c r="H30" s="17">
        <v>9.6574074074074086E-4</v>
      </c>
      <c r="I30" s="17"/>
      <c r="J30" s="17">
        <v>9.8738425925925925E-4</v>
      </c>
      <c r="K30" s="17">
        <v>5.6412037037037032E-4</v>
      </c>
      <c r="L30" s="17"/>
      <c r="M30" s="17">
        <v>3.3796296296296292E-4</v>
      </c>
      <c r="N30" s="17"/>
      <c r="O30" s="17"/>
      <c r="P30" s="17"/>
      <c r="Q30" s="17"/>
      <c r="R30" s="17"/>
      <c r="S30" s="17"/>
      <c r="T30" s="17"/>
      <c r="U30" s="28" t="str">
        <f ca="1">OFFSET(setUp!$B$8,0,processing_ind!D29)</f>
        <v>Rookie</v>
      </c>
      <c r="V30" s="28" t="str">
        <f ca="1">OFFSET(setUp!$B$8,0,processing_ind!C29)</f>
        <v>Junior</v>
      </c>
    </row>
    <row r="31" spans="1:22" x14ac:dyDescent="0.25">
      <c r="A31" s="4" t="s">
        <v>95</v>
      </c>
      <c r="B31" s="4" t="s">
        <v>143</v>
      </c>
      <c r="C31" s="4">
        <v>31299755</v>
      </c>
      <c r="D31" s="4" t="s">
        <v>33</v>
      </c>
      <c r="E31" s="7">
        <v>37003</v>
      </c>
      <c r="F31" s="8">
        <f>IF(E31="","",DATEDIF(E31,setUp!$C$5,"Y"))</f>
        <v>14</v>
      </c>
      <c r="G31" s="29" t="s">
        <v>7</v>
      </c>
      <c r="H31" s="17">
        <v>8.4606481481481479E-4</v>
      </c>
      <c r="I31" s="17"/>
      <c r="J31" s="17">
        <v>9.1006944444444436E-4</v>
      </c>
      <c r="K31" s="17">
        <v>5.1516203703703706E-4</v>
      </c>
      <c r="L31" s="17"/>
      <c r="M31" s="17">
        <v>2.1064814814814815E-4</v>
      </c>
      <c r="N31" s="17"/>
      <c r="O31" s="17"/>
      <c r="P31" s="17"/>
      <c r="Q31" s="17"/>
      <c r="R31" s="17"/>
      <c r="S31" s="17"/>
      <c r="T31" s="17"/>
      <c r="U31" s="28" t="str">
        <f ca="1">OFFSET(setUp!$B$8,0,processing_ind!D30)</f>
        <v>Junior</v>
      </c>
      <c r="V31" s="28" t="str">
        <f ca="1">OFFSET(setUp!$B$8,0,processing_ind!C30)</f>
        <v>Junior</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phoneticPr fontId="31" type="noConversion"/>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4294967292" verticalDpi="4294967292"/>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T152"/>
  <sheetViews>
    <sheetView topLeftCell="C1" workbookViewId="0">
      <selection activeCell="T6" sqref="T6"/>
    </sheetView>
  </sheetViews>
  <sheetFormatPr defaultColWidth="8.85546875" defaultRowHeight="15" x14ac:dyDescent="0.25"/>
  <cols>
    <col min="1" max="1" width="21.7109375" customWidth="1"/>
    <col min="2" max="2" width="22.42578125" customWidth="1"/>
    <col min="3" max="3" width="9.7109375" customWidth="1"/>
    <col min="4" max="4" width="10.7109375" bestFit="1" customWidth="1"/>
    <col min="5" max="5" width="10.7109375" customWidth="1"/>
    <col min="6" max="6" width="10.42578125" customWidth="1"/>
    <col min="7" max="7" width="11.42578125" customWidth="1"/>
    <col min="8" max="8" width="13.28515625" customWidth="1"/>
    <col min="9" max="9" width="12.85546875" customWidth="1"/>
    <col min="10" max="10" width="11.140625" customWidth="1"/>
  </cols>
  <sheetData>
    <row r="1" spans="1:20" ht="45" x14ac:dyDescent="0.25">
      <c r="G1" s="21" t="s">
        <v>30</v>
      </c>
      <c r="H1" s="9" t="s">
        <v>81</v>
      </c>
      <c r="K1" s="14" t="s">
        <v>44</v>
      </c>
      <c r="L1" t="s">
        <v>31</v>
      </c>
    </row>
    <row r="2" spans="1:20"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20"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x14ac:dyDescent="0.25">
      <c r="A4" s="11" t="s">
        <v>97</v>
      </c>
      <c r="B4" s="11" t="s">
        <v>95</v>
      </c>
      <c r="C4" s="11" t="s">
        <v>101</v>
      </c>
      <c r="D4" s="11" t="s">
        <v>99</v>
      </c>
      <c r="E4" s="4" t="s">
        <v>36</v>
      </c>
      <c r="F4" s="4" t="s">
        <v>8</v>
      </c>
      <c r="G4" s="17">
        <v>1.25E-3</v>
      </c>
      <c r="H4" s="17">
        <v>1.5740740740740741E-3</v>
      </c>
      <c r="I4" s="17">
        <v>1.4699074074074074E-3</v>
      </c>
      <c r="J4" s="17"/>
      <c r="K4" s="17"/>
      <c r="L4" s="17"/>
      <c r="M4" s="17"/>
      <c r="N4" s="17"/>
      <c r="O4" s="17"/>
      <c r="P4" s="17"/>
      <c r="Q4" s="17"/>
      <c r="R4" s="17"/>
      <c r="S4" s="17"/>
      <c r="T4" t="s">
        <v>154</v>
      </c>
    </row>
    <row r="5" spans="1:20" x14ac:dyDescent="0.25">
      <c r="A5" s="11" t="s">
        <v>130</v>
      </c>
      <c r="B5" s="11" t="s">
        <v>101</v>
      </c>
      <c r="C5" s="11" t="s">
        <v>109</v>
      </c>
      <c r="D5" s="11" t="s">
        <v>118</v>
      </c>
      <c r="E5" s="4" t="s">
        <v>36</v>
      </c>
      <c r="F5" s="4" t="s">
        <v>7</v>
      </c>
      <c r="G5" s="17">
        <v>1.1805555555555556E-3</v>
      </c>
      <c r="H5" s="17">
        <v>1.7592592592592592E-3</v>
      </c>
      <c r="I5" s="17">
        <v>1.8518518518518517E-3</v>
      </c>
      <c r="J5" s="17"/>
      <c r="K5" s="17"/>
      <c r="L5" s="17"/>
      <c r="M5" s="17"/>
      <c r="N5" s="17"/>
      <c r="O5" s="17"/>
      <c r="P5" s="17"/>
      <c r="Q5" s="17"/>
      <c r="R5" s="17"/>
      <c r="S5" s="17"/>
      <c r="T5" t="s">
        <v>154</v>
      </c>
    </row>
    <row r="6" spans="1:20" x14ac:dyDescent="0.25">
      <c r="A6" s="11" t="s">
        <v>105</v>
      </c>
      <c r="B6" s="11" t="s">
        <v>112</v>
      </c>
      <c r="C6" s="11" t="s">
        <v>114</v>
      </c>
      <c r="D6" s="11" t="s">
        <v>107</v>
      </c>
      <c r="E6" s="4" t="s">
        <v>36</v>
      </c>
      <c r="F6" s="4" t="s">
        <v>7</v>
      </c>
      <c r="G6" s="17">
        <v>1.261574074074074E-3</v>
      </c>
      <c r="H6" s="17">
        <v>1.8518518518518517E-3</v>
      </c>
      <c r="I6" s="17">
        <v>1.7013888888888892E-3</v>
      </c>
      <c r="J6" s="17"/>
      <c r="K6" s="17"/>
      <c r="L6" s="17"/>
      <c r="M6" s="17"/>
      <c r="N6" s="17"/>
      <c r="O6" s="17"/>
      <c r="P6" s="17"/>
      <c r="Q6" s="17"/>
      <c r="R6" s="17"/>
      <c r="S6" s="17"/>
      <c r="T6" t="s">
        <v>155</v>
      </c>
    </row>
    <row r="7" spans="1:20" x14ac:dyDescent="0.25">
      <c r="A7" s="11" t="s">
        <v>128</v>
      </c>
      <c r="B7" s="11" t="s">
        <v>122</v>
      </c>
      <c r="C7" s="11" t="s">
        <v>124</v>
      </c>
      <c r="D7" s="11" t="s">
        <v>126</v>
      </c>
      <c r="E7" s="4" t="s">
        <v>33</v>
      </c>
      <c r="F7" s="4" t="s">
        <v>9</v>
      </c>
      <c r="G7" s="17">
        <v>1.3554398148148147E-3</v>
      </c>
      <c r="H7" s="17">
        <v>1.0130787037037038E-3</v>
      </c>
      <c r="I7" s="17">
        <v>1.2462962962962963E-3</v>
      </c>
      <c r="J7" s="17"/>
      <c r="K7" s="17"/>
      <c r="L7" s="17"/>
      <c r="M7" s="17"/>
      <c r="N7" s="17"/>
      <c r="O7" s="17"/>
      <c r="P7" s="17"/>
      <c r="Q7" s="17"/>
      <c r="R7" s="17"/>
      <c r="S7" s="17"/>
      <c r="T7" t="s">
        <v>154</v>
      </c>
    </row>
    <row r="8" spans="1:20" x14ac:dyDescent="0.25">
      <c r="A8" s="11"/>
      <c r="B8" s="11"/>
      <c r="C8" s="11"/>
      <c r="D8" s="11"/>
      <c r="E8" s="4"/>
      <c r="F8" s="4"/>
      <c r="G8" s="17"/>
      <c r="H8" s="17"/>
      <c r="I8" s="17"/>
      <c r="J8" s="17"/>
      <c r="K8" s="17"/>
      <c r="L8" s="17"/>
      <c r="M8" s="17"/>
      <c r="N8" s="17"/>
      <c r="O8" s="17"/>
      <c r="P8" s="17"/>
      <c r="Q8" s="17"/>
      <c r="R8" s="17"/>
      <c r="S8" s="17"/>
    </row>
    <row r="9" spans="1:20" x14ac:dyDescent="0.25">
      <c r="A9" s="11"/>
      <c r="B9" s="11"/>
      <c r="C9" s="11"/>
      <c r="D9" s="11"/>
      <c r="E9" s="4"/>
      <c r="F9" s="4"/>
      <c r="G9" s="17"/>
      <c r="H9" s="17"/>
      <c r="I9" s="17"/>
      <c r="J9" s="17"/>
      <c r="K9" s="17"/>
      <c r="L9" s="17"/>
      <c r="M9" s="17"/>
      <c r="N9" s="17"/>
      <c r="O9" s="17"/>
      <c r="P9" s="17"/>
      <c r="Q9" s="17"/>
      <c r="R9" s="17"/>
      <c r="S9" s="17"/>
    </row>
    <row r="10" spans="1:20" x14ac:dyDescent="0.25">
      <c r="A10" s="11"/>
      <c r="B10" s="11"/>
      <c r="C10" s="11"/>
      <c r="D10" s="11"/>
      <c r="E10" s="4"/>
      <c r="F10" s="4"/>
      <c r="G10" s="17"/>
      <c r="H10" s="17"/>
      <c r="I10" s="17"/>
      <c r="J10" s="17"/>
      <c r="K10" s="17"/>
      <c r="L10" s="17"/>
      <c r="M10" s="17"/>
      <c r="N10" s="17"/>
      <c r="O10" s="17"/>
      <c r="P10" s="17"/>
      <c r="Q10" s="17"/>
      <c r="R10" s="17"/>
      <c r="S10" s="17"/>
    </row>
    <row r="11" spans="1:20" x14ac:dyDescent="0.25">
      <c r="A11" s="11"/>
      <c r="B11" s="11"/>
      <c r="C11" s="11"/>
      <c r="D11" s="11"/>
      <c r="E11" s="4"/>
      <c r="F11" s="4"/>
      <c r="G11" s="17"/>
      <c r="H11" s="17"/>
      <c r="I11" s="17"/>
      <c r="J11" s="17"/>
      <c r="K11" s="17"/>
      <c r="L11" s="17"/>
      <c r="M11" s="17"/>
      <c r="N11" s="17"/>
      <c r="O11" s="17"/>
      <c r="P11" s="17"/>
      <c r="Q11" s="17"/>
      <c r="R11" s="17"/>
      <c r="S11" s="17"/>
    </row>
    <row r="12" spans="1:20" x14ac:dyDescent="0.25">
      <c r="A12" s="11"/>
      <c r="B12" s="11"/>
      <c r="C12" s="11"/>
      <c r="D12" s="11"/>
      <c r="E12" s="4"/>
      <c r="F12" s="4"/>
      <c r="G12" s="17"/>
      <c r="H12" s="17"/>
      <c r="I12" s="17"/>
      <c r="J12" s="17"/>
      <c r="K12" s="17"/>
      <c r="L12" s="17"/>
      <c r="M12" s="17"/>
      <c r="N12" s="17"/>
      <c r="O12" s="17"/>
      <c r="P12" s="17"/>
      <c r="Q12" s="17"/>
      <c r="R12" s="17"/>
      <c r="S12" s="17"/>
    </row>
    <row r="13" spans="1:20" x14ac:dyDescent="0.25">
      <c r="A13" s="11"/>
      <c r="B13" s="11"/>
      <c r="C13" s="11"/>
      <c r="D13" s="11"/>
      <c r="E13" s="4"/>
      <c r="F13" s="4"/>
      <c r="G13" s="17"/>
      <c r="H13" s="17"/>
      <c r="I13" s="17"/>
      <c r="J13" s="17"/>
      <c r="K13" s="17"/>
      <c r="L13" s="17"/>
      <c r="M13" s="17"/>
      <c r="N13" s="17"/>
      <c r="O13" s="17"/>
      <c r="P13" s="17"/>
      <c r="Q13" s="17"/>
      <c r="R13" s="17"/>
      <c r="S13" s="17"/>
    </row>
    <row r="14" spans="1:20" x14ac:dyDescent="0.25">
      <c r="A14" s="11"/>
      <c r="B14" s="11"/>
      <c r="C14" s="11"/>
      <c r="D14" s="11"/>
      <c r="E14" s="4"/>
      <c r="F14" s="4"/>
      <c r="G14" s="17"/>
      <c r="H14" s="17"/>
      <c r="I14" s="17"/>
      <c r="J14" s="17"/>
      <c r="K14" s="17"/>
      <c r="L14" s="17"/>
      <c r="M14" s="17"/>
      <c r="N14" s="17"/>
      <c r="O14" s="17"/>
      <c r="P14" s="17"/>
      <c r="Q14" s="17"/>
      <c r="R14" s="17"/>
      <c r="S14" s="17"/>
    </row>
    <row r="15" spans="1:20" x14ac:dyDescent="0.25">
      <c r="A15" s="11"/>
      <c r="B15" s="11"/>
      <c r="C15" s="11"/>
      <c r="D15" s="11"/>
      <c r="E15" s="4"/>
      <c r="F15" s="4"/>
      <c r="G15" s="17"/>
      <c r="H15" s="17"/>
      <c r="I15" s="17"/>
      <c r="J15" s="17"/>
      <c r="K15" s="17"/>
      <c r="L15" s="17"/>
      <c r="M15" s="17"/>
      <c r="N15" s="17"/>
      <c r="O15" s="17"/>
      <c r="P15" s="17"/>
      <c r="Q15" s="17"/>
      <c r="R15" s="17"/>
      <c r="S15" s="17"/>
    </row>
    <row r="16" spans="1:20"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B1:R151"/>
  <sheetViews>
    <sheetView workbookViewId="0">
      <selection activeCell="E7" sqref="E7"/>
    </sheetView>
  </sheetViews>
  <sheetFormatPr defaultColWidth="8.85546875"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1" t="s">
        <v>28</v>
      </c>
      <c r="C2" s="201"/>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17</v>
      </c>
      <c r="C7">
        <f>IF(AND(B7&gt;=setUp!C$9,B7&lt;=setUp!C$10),1,IF(AND(B7&gt;=setUp!D$9,B7&lt;=setUp!D$10),2,IF(AND(B7&gt;=setUp!E$9,B7&lt;=setUp!E$10),3,IF(AND(B7&gt;=setUp!F$9,B7&lt;=setUp!F$10),4,IF(AND(B7&gt;=setUp!G$9,B7&lt;=setUp!G$10),5,0)))))</f>
        <v>3</v>
      </c>
      <c r="D7">
        <f>IF(AND(Entry_Ind!F8&gt;=setUp!C$9,Entry_Ind!F8&lt;=setUp!C$10),1,IF(AND(Entry_Ind!F8&gt;=setUp!D$9,Entry_Ind!F8&lt;=setUp!D$10),2,IF(AND(Entry_Ind!F8&gt;=setUp!E$9,Entry_Ind!F8&lt;=setUp!E$10),3,IF(AND(Entry_Ind!F8&gt;=setUp!F$9,Entry_Ind!F8&lt;=setUp!F$10),4,IF(AND(Entry_Ind!I8&gt;=setUp!G$9,Entry_Ind!F8&lt;=setUp!G$10),5,0)))))</f>
        <v>3</v>
      </c>
      <c r="E7">
        <f>IFERROR(HLOOKUP(Entry_Ind!G8,setUp!$C$8:$G$11,4,FALSE),6)</f>
        <v>3</v>
      </c>
      <c r="F7">
        <f ca="1">CHOOSE(OFFSET(setUp!$B$11,F$1,$E7)+1,IF($C7=$E7,0,IF(OFFSET(setUp!$B$11,F$1,$C7)=2,2,0)),1,1)</f>
        <v>1</v>
      </c>
      <c r="G7">
        <f ca="1">CHOOSE(OFFSET(setUp!$B$11,G$1,$E7)+1,IF($C7=$E7,0,IF(OFFSET(setUp!$B$11,G$1,$C7)=2,2,0)),1,1)</f>
        <v>0</v>
      </c>
      <c r="H7">
        <f ca="1">CHOOSE(OFFSET(setUp!$B$11,H$1,$E7)+1,IF($C7=$E7,0,IF(OFFSET(setUp!$B$11,H$1,$C7)=2,2,0)),1,1)</f>
        <v>1</v>
      </c>
      <c r="I7">
        <f ca="1">CHOOSE(OFFSET(setUp!$B$11,I$1,$E7)+1,IF($C7=$E7,0,IF(OFFSET(setUp!$B$11,I$1,$C7)=2,2,0)),1,1)</f>
        <v>1</v>
      </c>
      <c r="J7">
        <f ca="1">CHOOSE(OFFSET(setUp!$B$11,J$1,$E7)+1,IF($C7=$E7,0,IF(OFFSET(setUp!$B$11,J$1,$C7)=2,2,0)),1,1)</f>
        <v>1</v>
      </c>
      <c r="K7">
        <f ca="1">CHOOSE(OFFSET(setUp!$B$11,K$1,$E7)+1,IF($C7=$E7,0,IF(OFFSET(setUp!$B$11,K$1,$C7)=2,2,0)),1,1)</f>
        <v>0</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16</v>
      </c>
      <c r="C8">
        <f>IF(AND(B8&gt;=setUp!C$9,B8&lt;=setUp!C$10),1,IF(AND(B8&gt;=setUp!D$9,B8&lt;=setUp!D$10),2,IF(AND(B8&gt;=setUp!E$9,B8&lt;=setUp!E$10),3,IF(AND(B8&gt;=setUp!F$9,B8&lt;=setUp!F$10),4,IF(AND(B8&gt;=setUp!G$9,B8&lt;=setUp!G$10),5,0)))))</f>
        <v>3</v>
      </c>
      <c r="D8">
        <f>IF(AND(Entry_Ind!F9&gt;=setUp!C$9,Entry_Ind!F9&lt;=setUp!C$10),1,IF(AND(Entry_Ind!F9&gt;=setUp!D$9,Entry_Ind!F9&lt;=setUp!D$10),2,IF(AND(Entry_Ind!F9&gt;=setUp!E$9,Entry_Ind!F9&lt;=setUp!E$10),3,IF(AND(Entry_Ind!F9&gt;=setUp!F$9,Entry_Ind!F9&lt;=setUp!F$10),4,IF(AND(Entry_Ind!I9&gt;=setUp!G$9,Entry_Ind!F9&lt;=setUp!G$10),5,0)))))</f>
        <v>3</v>
      </c>
      <c r="E8">
        <f>IFERROR(HLOOKUP(Entry_Ind!G9,setUp!$C$8:$G$11,4,FALSE),6)</f>
        <v>3</v>
      </c>
      <c r="F8">
        <f ca="1">CHOOSE(OFFSET(setUp!$B$11,F$1,$E8)+1,IF($C8=$E8,0,IF(OFFSET(setUp!$B$11,F$1,$C8)=2,2,0)),1,1)</f>
        <v>1</v>
      </c>
      <c r="G8">
        <f ca="1">CHOOSE(OFFSET(setUp!$B$11,G$1,$E8)+1,IF($C8=$E8,0,IF(OFFSET(setUp!$B$11,G$1,$C8)=2,2,0)),1,1)</f>
        <v>0</v>
      </c>
      <c r="H8">
        <f ca="1">CHOOSE(OFFSET(setUp!$B$11,H$1,$E8)+1,IF($C8=$E8,0,IF(OFFSET(setUp!$B$11,H$1,$C8)=2,2,0)),1,1)</f>
        <v>1</v>
      </c>
      <c r="I8">
        <f ca="1">CHOOSE(OFFSET(setUp!$B$11,I$1,$E8)+1,IF($C8=$E8,0,IF(OFFSET(setUp!$B$11,I$1,$C8)=2,2,0)),1,1)</f>
        <v>1</v>
      </c>
      <c r="J8">
        <f ca="1">CHOOSE(OFFSET(setUp!$B$11,J$1,$E8)+1,IF($C8=$E8,0,IF(OFFSET(setUp!$B$11,J$1,$C8)=2,2,0)),1,1)</f>
        <v>1</v>
      </c>
      <c r="K8">
        <f ca="1">CHOOSE(OFFSET(setUp!$B$11,K$1,$E8)+1,IF($C8=$E8,0,IF(OFFSET(setUp!$B$11,K$1,$C8)=2,2,0)),1,1)</f>
        <v>0</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16</v>
      </c>
      <c r="C9">
        <f>IF(AND(B9&gt;=setUp!C$9,B9&lt;=setUp!C$10),1,IF(AND(B9&gt;=setUp!D$9,B9&lt;=setUp!D$10),2,IF(AND(B9&gt;=setUp!E$9,B9&lt;=setUp!E$10),3,IF(AND(B9&gt;=setUp!F$9,B9&lt;=setUp!F$10),4,IF(AND(B9&gt;=setUp!G$9,B9&lt;=setUp!G$10),5,0)))))</f>
        <v>3</v>
      </c>
      <c r="D9">
        <f>IF(AND(Entry_Ind!F10&gt;=setUp!C$9,Entry_Ind!F10&lt;=setUp!C$10),1,IF(AND(Entry_Ind!F10&gt;=setUp!D$9,Entry_Ind!F10&lt;=setUp!D$10),2,IF(AND(Entry_Ind!F10&gt;=setUp!E$9,Entry_Ind!F10&lt;=setUp!E$10),3,IF(AND(Entry_Ind!F10&gt;=setUp!F$9,Entry_Ind!F10&lt;=setUp!F$10),4,IF(AND(Entry_Ind!I10&gt;=setUp!G$9,Entry_Ind!F10&lt;=setUp!G$10),5,0)))))</f>
        <v>3</v>
      </c>
      <c r="E9">
        <f>IFERROR(HLOOKUP(Entry_Ind!G10,setUp!$C$8:$G$11,4,FALSE),6)</f>
        <v>3</v>
      </c>
      <c r="F9">
        <f ca="1">CHOOSE(OFFSET(setUp!$B$11,F$1,$E9)+1,IF($C9=$E9,0,IF(OFFSET(setUp!$B$11,F$1,$C9)=2,2,0)),1,1)</f>
        <v>1</v>
      </c>
      <c r="G9">
        <f ca="1">CHOOSE(OFFSET(setUp!$B$11,G$1,$E9)+1,IF($C9=$E9,0,IF(OFFSET(setUp!$B$11,G$1,$C9)=2,2,0)),1,1)</f>
        <v>0</v>
      </c>
      <c r="H9">
        <f ca="1">CHOOSE(OFFSET(setUp!$B$11,H$1,$E9)+1,IF($C9=$E9,0,IF(OFFSET(setUp!$B$11,H$1,$C9)=2,2,0)),1,1)</f>
        <v>1</v>
      </c>
      <c r="I9">
        <f ca="1">CHOOSE(OFFSET(setUp!$B$11,I$1,$E9)+1,IF($C9=$E9,0,IF(OFFSET(setUp!$B$11,I$1,$C9)=2,2,0)),1,1)</f>
        <v>1</v>
      </c>
      <c r="J9">
        <f ca="1">CHOOSE(OFFSET(setUp!$B$11,J$1,$E9)+1,IF($C9=$E9,0,IF(OFFSET(setUp!$B$11,J$1,$C9)=2,2,0)),1,1)</f>
        <v>1</v>
      </c>
      <c r="K9">
        <f ca="1">CHOOSE(OFFSET(setUp!$B$11,K$1,$E9)+1,IF($C9=$E9,0,IF(OFFSET(setUp!$B$11,K$1,$C9)=2,2,0)),1,1)</f>
        <v>0</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16</v>
      </c>
      <c r="C10">
        <f>IF(AND(B10&gt;=setUp!C$9,B10&lt;=setUp!C$10),1,IF(AND(B10&gt;=setUp!D$9,B10&lt;=setUp!D$10),2,IF(AND(B10&gt;=setUp!E$9,B10&lt;=setUp!E$10),3,IF(AND(B10&gt;=setUp!F$9,B10&lt;=setUp!F$10),4,IF(AND(B10&gt;=setUp!G$9,B10&lt;=setUp!G$10),5,0)))))</f>
        <v>3</v>
      </c>
      <c r="D10">
        <f>IF(AND(Entry_Ind!F11&gt;=setUp!C$9,Entry_Ind!F11&lt;=setUp!C$10),1,IF(AND(Entry_Ind!F11&gt;=setUp!D$9,Entry_Ind!F11&lt;=setUp!D$10),2,IF(AND(Entry_Ind!F11&gt;=setUp!E$9,Entry_Ind!F11&lt;=setUp!E$10),3,IF(AND(Entry_Ind!F11&gt;=setUp!F$9,Entry_Ind!F11&lt;=setUp!F$10),4,IF(AND(Entry_Ind!I11&gt;=setUp!G$9,Entry_Ind!F11&lt;=setUp!G$10),5,0)))))</f>
        <v>3</v>
      </c>
      <c r="E10">
        <f>IFERROR(HLOOKUP(Entry_Ind!G11,setUp!$C$8:$G$11,4,FALSE),6)</f>
        <v>3</v>
      </c>
      <c r="F10">
        <f ca="1">CHOOSE(OFFSET(setUp!$B$11,F$1,$E10)+1,IF($C10=$E10,0,IF(OFFSET(setUp!$B$11,F$1,$C10)=2,2,0)),1,1)</f>
        <v>1</v>
      </c>
      <c r="G10">
        <f ca="1">CHOOSE(OFFSET(setUp!$B$11,G$1,$E10)+1,IF($C10=$E10,0,IF(OFFSET(setUp!$B$11,G$1,$C10)=2,2,0)),1,1)</f>
        <v>0</v>
      </c>
      <c r="H10">
        <f ca="1">CHOOSE(OFFSET(setUp!$B$11,H$1,$E10)+1,IF($C10=$E10,0,IF(OFFSET(setUp!$B$11,H$1,$C10)=2,2,0)),1,1)</f>
        <v>1</v>
      </c>
      <c r="I10">
        <f ca="1">CHOOSE(OFFSET(setUp!$B$11,I$1,$E10)+1,IF($C10=$E10,0,IF(OFFSET(setUp!$B$11,I$1,$C10)=2,2,0)),1,1)</f>
        <v>1</v>
      </c>
      <c r="J10">
        <f ca="1">CHOOSE(OFFSET(setUp!$B$11,J$1,$E10)+1,IF($C10=$E10,0,IF(OFFSET(setUp!$B$11,J$1,$C10)=2,2,0)),1,1)</f>
        <v>1</v>
      </c>
      <c r="K10">
        <f ca="1">CHOOSE(OFFSET(setUp!$B$11,K$1,$E10)+1,IF($C10=$E10,0,IF(OFFSET(setUp!$B$11,K$1,$C10)=2,2,0)),1,1)</f>
        <v>0</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16</v>
      </c>
      <c r="C11">
        <f>IF(AND(B11&gt;=setUp!C$9,B11&lt;=setUp!C$10),1,IF(AND(B11&gt;=setUp!D$9,B11&lt;=setUp!D$10),2,IF(AND(B11&gt;=setUp!E$9,B11&lt;=setUp!E$10),3,IF(AND(B11&gt;=setUp!F$9,B11&lt;=setUp!F$10),4,IF(AND(B11&gt;=setUp!G$9,B11&lt;=setUp!G$10),5,0)))))</f>
        <v>3</v>
      </c>
      <c r="D11">
        <f>IF(AND(Entry_Ind!F12&gt;=setUp!C$9,Entry_Ind!F12&lt;=setUp!C$10),1,IF(AND(Entry_Ind!F12&gt;=setUp!D$9,Entry_Ind!F12&lt;=setUp!D$10),2,IF(AND(Entry_Ind!F12&gt;=setUp!E$9,Entry_Ind!F12&lt;=setUp!E$10),3,IF(AND(Entry_Ind!F12&gt;=setUp!F$9,Entry_Ind!F12&lt;=setUp!F$10),4,IF(AND(Entry_Ind!I12&gt;=setUp!G$9,Entry_Ind!F12&lt;=setUp!G$10),5,0)))))</f>
        <v>3</v>
      </c>
      <c r="E11">
        <f>IFERROR(HLOOKUP(Entry_Ind!G12,setUp!$C$8:$G$11,4,FALSE),6)</f>
        <v>3</v>
      </c>
      <c r="F11">
        <f ca="1">CHOOSE(OFFSET(setUp!$B$11,F$1,$E11)+1,IF($C11=$E11,0,IF(OFFSET(setUp!$B$11,F$1,$C11)=2,2,0)),1,1)</f>
        <v>1</v>
      </c>
      <c r="G11">
        <f ca="1">CHOOSE(OFFSET(setUp!$B$11,G$1,$E11)+1,IF($C11=$E11,0,IF(OFFSET(setUp!$B$11,G$1,$C11)=2,2,0)),1,1)</f>
        <v>0</v>
      </c>
      <c r="H11">
        <f ca="1">CHOOSE(OFFSET(setUp!$B$11,H$1,$E11)+1,IF($C11=$E11,0,IF(OFFSET(setUp!$B$11,H$1,$C11)=2,2,0)),1,1)</f>
        <v>1</v>
      </c>
      <c r="I11">
        <f ca="1">CHOOSE(OFFSET(setUp!$B$11,I$1,$E11)+1,IF($C11=$E11,0,IF(OFFSET(setUp!$B$11,I$1,$C11)=2,2,0)),1,1)</f>
        <v>1</v>
      </c>
      <c r="J11">
        <f ca="1">CHOOSE(OFFSET(setUp!$B$11,J$1,$E11)+1,IF($C11=$E11,0,IF(OFFSET(setUp!$B$11,J$1,$C11)=2,2,0)),1,1)</f>
        <v>1</v>
      </c>
      <c r="K11">
        <f ca="1">CHOOSE(OFFSET(setUp!$B$11,K$1,$E11)+1,IF($C11=$E11,0,IF(OFFSET(setUp!$B$11,K$1,$C11)=2,2,0)),1,1)</f>
        <v>0</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14</v>
      </c>
      <c r="C12">
        <f>IF(AND(B12&gt;=setUp!C$9,B12&lt;=setUp!C$10),1,IF(AND(B12&gt;=setUp!D$9,B12&lt;=setUp!D$10),2,IF(AND(B12&gt;=setUp!E$9,B12&lt;=setUp!E$10),3,IF(AND(B12&gt;=setUp!F$9,B12&lt;=setUp!F$10),4,IF(AND(B12&gt;=setUp!G$9,B12&lt;=setUp!G$10),5,0)))))</f>
        <v>2</v>
      </c>
      <c r="D12">
        <f>IF(AND(Entry_Ind!F13&gt;=setUp!C$9,Entry_Ind!F13&lt;=setUp!C$10),1,IF(AND(Entry_Ind!F13&gt;=setUp!D$9,Entry_Ind!F13&lt;=setUp!D$10),2,IF(AND(Entry_Ind!F13&gt;=setUp!E$9,Entry_Ind!F13&lt;=setUp!E$10),3,IF(AND(Entry_Ind!F13&gt;=setUp!F$9,Entry_Ind!F13&lt;=setUp!F$10),4,IF(AND(Entry_Ind!I13&gt;=setUp!G$9,Entry_Ind!F13&lt;=setUp!G$10),5,0)))))</f>
        <v>2</v>
      </c>
      <c r="E12">
        <f>IFERROR(HLOOKUP(Entry_Ind!G13,setUp!$C$8:$G$11,4,FALSE),6)</f>
        <v>2</v>
      </c>
      <c r="F12">
        <f ca="1">CHOOSE(OFFSET(setUp!$B$11,F$1,$E12)+1,IF($C12=$E12,0,IF(OFFSET(setUp!$B$11,F$1,$C12)=2,2,0)),1,1)</f>
        <v>1</v>
      </c>
      <c r="G12">
        <f ca="1">CHOOSE(OFFSET(setUp!$B$11,G$1,$E12)+1,IF($C12=$E12,0,IF(OFFSET(setUp!$B$11,G$1,$C12)=2,2,0)),1,1)</f>
        <v>0</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1</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12</v>
      </c>
      <c r="C13">
        <f>IF(AND(B13&gt;=setUp!C$9,B13&lt;=setUp!C$10),1,IF(AND(B13&gt;=setUp!D$9,B13&lt;=setUp!D$10),2,IF(AND(B13&gt;=setUp!E$9,B13&lt;=setUp!E$10),3,IF(AND(B13&gt;=setUp!F$9,B13&lt;=setUp!F$10),4,IF(AND(B13&gt;=setUp!G$9,B13&lt;=setUp!G$10),5,0)))))</f>
        <v>2</v>
      </c>
      <c r="D13">
        <f>IF(AND(Entry_Ind!F14&gt;=setUp!C$9,Entry_Ind!F14&lt;=setUp!C$10),1,IF(AND(Entry_Ind!F14&gt;=setUp!D$9,Entry_Ind!F14&lt;=setUp!D$10),2,IF(AND(Entry_Ind!F14&gt;=setUp!E$9,Entry_Ind!F14&lt;=setUp!E$10),3,IF(AND(Entry_Ind!F14&gt;=setUp!F$9,Entry_Ind!F14&lt;=setUp!F$10),4,IF(AND(Entry_Ind!I14&gt;=setUp!G$9,Entry_Ind!F14&lt;=setUp!G$10),5,0)))))</f>
        <v>2</v>
      </c>
      <c r="E13">
        <f>IFERROR(HLOOKUP(Entry_Ind!G14,setUp!$C$8:$G$11,4,FALSE),6)</f>
        <v>2</v>
      </c>
      <c r="F13">
        <f ca="1">CHOOSE(OFFSET(setUp!$B$11,F$1,$E13)+1,IF($C13=$E13,0,IF(OFFSET(setUp!$B$11,F$1,$C13)=2,2,0)),1,1)</f>
        <v>1</v>
      </c>
      <c r="G13">
        <f ca="1">CHOOSE(OFFSET(setUp!$B$11,G$1,$E13)+1,IF($C13=$E13,0,IF(OFFSET(setUp!$B$11,G$1,$C13)=2,2,0)),1,1)</f>
        <v>0</v>
      </c>
      <c r="H13">
        <f ca="1">CHOOSE(OFFSET(setUp!$B$11,H$1,$E13)+1,IF($C13=$E13,0,IF(OFFSET(setUp!$B$11,H$1,$C13)=2,2,0)),1,1)</f>
        <v>1</v>
      </c>
      <c r="I13">
        <f ca="1">CHOOSE(OFFSET(setUp!$B$11,I$1,$E13)+1,IF($C13=$E13,0,IF(OFFSET(setUp!$B$11,I$1,$C13)=2,2,0)),1,1)</f>
        <v>1</v>
      </c>
      <c r="J13">
        <f ca="1">CHOOSE(OFFSET(setUp!$B$11,J$1,$E13)+1,IF($C13=$E13,0,IF(OFFSET(setUp!$B$11,J$1,$C13)=2,2,0)),1,1)</f>
        <v>0</v>
      </c>
      <c r="K13">
        <f ca="1">CHOOSE(OFFSET(setUp!$B$11,K$1,$E13)+1,IF($C13=$E13,0,IF(OFFSET(setUp!$B$11,K$1,$C13)=2,2,0)),1,1)</f>
        <v>1</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14</v>
      </c>
      <c r="C14">
        <f>IF(AND(B14&gt;=setUp!C$9,B14&lt;=setUp!C$10),1,IF(AND(B14&gt;=setUp!D$9,B14&lt;=setUp!D$10),2,IF(AND(B14&gt;=setUp!E$9,B14&lt;=setUp!E$10),3,IF(AND(B14&gt;=setUp!F$9,B14&lt;=setUp!F$10),4,IF(AND(B14&gt;=setUp!G$9,B14&lt;=setUp!G$10),5,0)))))</f>
        <v>2</v>
      </c>
      <c r="D14">
        <f>IF(AND(Entry_Ind!F15&gt;=setUp!C$9,Entry_Ind!F15&lt;=setUp!C$10),1,IF(AND(Entry_Ind!F15&gt;=setUp!D$9,Entry_Ind!F15&lt;=setUp!D$10),2,IF(AND(Entry_Ind!F15&gt;=setUp!E$9,Entry_Ind!F15&lt;=setUp!E$10),3,IF(AND(Entry_Ind!F15&gt;=setUp!F$9,Entry_Ind!F15&lt;=setUp!F$10),4,IF(AND(Entry_Ind!I15&gt;=setUp!G$9,Entry_Ind!F15&lt;=setUp!G$10),5,0)))))</f>
        <v>2</v>
      </c>
      <c r="E14">
        <f>IFERROR(HLOOKUP(Entry_Ind!G15,setUp!$C$8:$G$11,4,FALSE),6)</f>
        <v>2</v>
      </c>
      <c r="F14">
        <f ca="1">CHOOSE(OFFSET(setUp!$B$11,F$1,$E14)+1,IF($C14=$E14,0,IF(OFFSET(setUp!$B$11,F$1,$C14)=2,2,0)),1,1)</f>
        <v>1</v>
      </c>
      <c r="G14">
        <f ca="1">CHOOSE(OFFSET(setUp!$B$11,G$1,$E14)+1,IF($C14=$E14,0,IF(OFFSET(setUp!$B$11,G$1,$C14)=2,2,0)),1,1)</f>
        <v>0</v>
      </c>
      <c r="H14">
        <f ca="1">CHOOSE(OFFSET(setUp!$B$11,H$1,$E14)+1,IF($C14=$E14,0,IF(OFFSET(setUp!$B$11,H$1,$C14)=2,2,0)),1,1)</f>
        <v>1</v>
      </c>
      <c r="I14">
        <f ca="1">CHOOSE(OFFSET(setUp!$B$11,I$1,$E14)+1,IF($C14=$E14,0,IF(OFFSET(setUp!$B$11,I$1,$C14)=2,2,0)),1,1)</f>
        <v>1</v>
      </c>
      <c r="J14">
        <f ca="1">CHOOSE(OFFSET(setUp!$B$11,J$1,$E14)+1,IF($C14=$E14,0,IF(OFFSET(setUp!$B$11,J$1,$C14)=2,2,0)),1,1)</f>
        <v>0</v>
      </c>
      <c r="K14">
        <f ca="1">CHOOSE(OFFSET(setUp!$B$11,K$1,$E14)+1,IF($C14=$E14,0,IF(OFFSET(setUp!$B$11,K$1,$C14)=2,2,0)),1,1)</f>
        <v>1</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14</v>
      </c>
      <c r="C15">
        <f>IF(AND(B15&gt;=setUp!C$9,B15&lt;=setUp!C$10),1,IF(AND(B15&gt;=setUp!D$9,B15&lt;=setUp!D$10),2,IF(AND(B15&gt;=setUp!E$9,B15&lt;=setUp!E$10),3,IF(AND(B15&gt;=setUp!F$9,B15&lt;=setUp!F$10),4,IF(AND(B15&gt;=setUp!G$9,B15&lt;=setUp!G$10),5,0)))))</f>
        <v>2</v>
      </c>
      <c r="D15">
        <f>IF(AND(Entry_Ind!F16&gt;=setUp!C$9,Entry_Ind!F16&lt;=setUp!C$10),1,IF(AND(Entry_Ind!F16&gt;=setUp!D$9,Entry_Ind!F16&lt;=setUp!D$10),2,IF(AND(Entry_Ind!F16&gt;=setUp!E$9,Entry_Ind!F16&lt;=setUp!E$10),3,IF(AND(Entry_Ind!F16&gt;=setUp!F$9,Entry_Ind!F16&lt;=setUp!F$10),4,IF(AND(Entry_Ind!I16&gt;=setUp!G$9,Entry_Ind!F16&lt;=setUp!G$10),5,0)))))</f>
        <v>2</v>
      </c>
      <c r="E15">
        <f>IFERROR(HLOOKUP(Entry_Ind!G16,setUp!$C$8:$G$11,4,FALSE),6)</f>
        <v>2</v>
      </c>
      <c r="F15">
        <f ca="1">CHOOSE(OFFSET(setUp!$B$11,F$1,$E15)+1,IF($C15=$E15,0,IF(OFFSET(setUp!$B$11,F$1,$C15)=2,2,0)),1,1)</f>
        <v>1</v>
      </c>
      <c r="G15">
        <f ca="1">CHOOSE(OFFSET(setUp!$B$11,G$1,$E15)+1,IF($C15=$E15,0,IF(OFFSET(setUp!$B$11,G$1,$C15)=2,2,0)),1,1)</f>
        <v>0</v>
      </c>
      <c r="H15">
        <f ca="1">CHOOSE(OFFSET(setUp!$B$11,H$1,$E15)+1,IF($C15=$E15,0,IF(OFFSET(setUp!$B$11,H$1,$C15)=2,2,0)),1,1)</f>
        <v>1</v>
      </c>
      <c r="I15">
        <f ca="1">CHOOSE(OFFSET(setUp!$B$11,I$1,$E15)+1,IF($C15=$E15,0,IF(OFFSET(setUp!$B$11,I$1,$C15)=2,2,0)),1,1)</f>
        <v>1</v>
      </c>
      <c r="J15">
        <f ca="1">CHOOSE(OFFSET(setUp!$B$11,J$1,$E15)+1,IF($C15=$E15,0,IF(OFFSET(setUp!$B$11,J$1,$C15)=2,2,0)),1,1)</f>
        <v>0</v>
      </c>
      <c r="K15">
        <f ca="1">CHOOSE(OFFSET(setUp!$B$11,K$1,$E15)+1,IF($C15=$E15,0,IF(OFFSET(setUp!$B$11,K$1,$C15)=2,2,0)),1,1)</f>
        <v>1</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12</v>
      </c>
      <c r="C16">
        <f>IF(AND(B16&gt;=setUp!C$9,B16&lt;=setUp!C$10),1,IF(AND(B16&gt;=setUp!D$9,B16&lt;=setUp!D$10),2,IF(AND(B16&gt;=setUp!E$9,B16&lt;=setUp!E$10),3,IF(AND(B16&gt;=setUp!F$9,B16&lt;=setUp!F$10),4,IF(AND(B16&gt;=setUp!G$9,B16&lt;=setUp!G$10),5,0)))))</f>
        <v>2</v>
      </c>
      <c r="D16">
        <f>IF(AND(Entry_Ind!F17&gt;=setUp!C$9,Entry_Ind!F17&lt;=setUp!C$10),1,IF(AND(Entry_Ind!F17&gt;=setUp!D$9,Entry_Ind!F17&lt;=setUp!D$10),2,IF(AND(Entry_Ind!F17&gt;=setUp!E$9,Entry_Ind!F17&lt;=setUp!E$10),3,IF(AND(Entry_Ind!F17&gt;=setUp!F$9,Entry_Ind!F17&lt;=setUp!F$10),4,IF(AND(Entry_Ind!I17&gt;=setUp!G$9,Entry_Ind!F17&lt;=setUp!G$10),5,0)))))</f>
        <v>2</v>
      </c>
      <c r="E16">
        <f>IFERROR(HLOOKUP(Entry_Ind!G17,setUp!$C$8:$G$11,4,FALSE),6)</f>
        <v>2</v>
      </c>
      <c r="F16">
        <f ca="1">CHOOSE(OFFSET(setUp!$B$11,F$1,$E16)+1,IF($C16=$E16,0,IF(OFFSET(setUp!$B$11,F$1,$C16)=2,2,0)),1,1)</f>
        <v>1</v>
      </c>
      <c r="G16">
        <f ca="1">CHOOSE(OFFSET(setUp!$B$11,G$1,$E16)+1,IF($C16=$E16,0,IF(OFFSET(setUp!$B$11,G$1,$C16)=2,2,0)),1,1)</f>
        <v>0</v>
      </c>
      <c r="H16">
        <f ca="1">CHOOSE(OFFSET(setUp!$B$11,H$1,$E16)+1,IF($C16=$E16,0,IF(OFFSET(setUp!$B$11,H$1,$C16)=2,2,0)),1,1)</f>
        <v>1</v>
      </c>
      <c r="I16">
        <f ca="1">CHOOSE(OFFSET(setUp!$B$11,I$1,$E16)+1,IF($C16=$E16,0,IF(OFFSET(setUp!$B$11,I$1,$C16)=2,2,0)),1,1)</f>
        <v>1</v>
      </c>
      <c r="J16">
        <f ca="1">CHOOSE(OFFSET(setUp!$B$11,J$1,$E16)+1,IF($C16=$E16,0,IF(OFFSET(setUp!$B$11,J$1,$C16)=2,2,0)),1,1)</f>
        <v>0</v>
      </c>
      <c r="K16">
        <f ca="1">CHOOSE(OFFSET(setUp!$B$11,K$1,$E16)+1,IF($C16=$E16,0,IF(OFFSET(setUp!$B$11,K$1,$C16)=2,2,0)),1,1)</f>
        <v>1</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13</v>
      </c>
      <c r="C17">
        <f>IF(AND(B17&gt;=setUp!C$9,B17&lt;=setUp!C$10),1,IF(AND(B17&gt;=setUp!D$9,B17&lt;=setUp!D$10),2,IF(AND(B17&gt;=setUp!E$9,B17&lt;=setUp!E$10),3,IF(AND(B17&gt;=setUp!F$9,B17&lt;=setUp!F$10),4,IF(AND(B17&gt;=setUp!G$9,B17&lt;=setUp!G$10),5,0)))))</f>
        <v>2</v>
      </c>
      <c r="D17">
        <f>IF(AND(Entry_Ind!F18&gt;=setUp!C$9,Entry_Ind!F18&lt;=setUp!C$10),1,IF(AND(Entry_Ind!F18&gt;=setUp!D$9,Entry_Ind!F18&lt;=setUp!D$10),2,IF(AND(Entry_Ind!F18&gt;=setUp!E$9,Entry_Ind!F18&lt;=setUp!E$10),3,IF(AND(Entry_Ind!F18&gt;=setUp!F$9,Entry_Ind!F18&lt;=setUp!F$10),4,IF(AND(Entry_Ind!I18&gt;=setUp!G$9,Entry_Ind!F18&lt;=setUp!G$10),5,0)))))</f>
        <v>2</v>
      </c>
      <c r="E17">
        <f>IFERROR(HLOOKUP(Entry_Ind!G18,setUp!$C$8:$G$11,4,FALSE),6)</f>
        <v>2</v>
      </c>
      <c r="F17">
        <f ca="1">CHOOSE(OFFSET(setUp!$B$11,F$1,$E17)+1,IF($C17=$E17,0,IF(OFFSET(setUp!$B$11,F$1,$C17)=2,2,0)),1,1)</f>
        <v>1</v>
      </c>
      <c r="G17">
        <f ca="1">CHOOSE(OFFSET(setUp!$B$11,G$1,$E17)+1,IF($C17=$E17,0,IF(OFFSET(setUp!$B$11,G$1,$C17)=2,2,0)),1,1)</f>
        <v>0</v>
      </c>
      <c r="H17">
        <f ca="1">CHOOSE(OFFSET(setUp!$B$11,H$1,$E17)+1,IF($C17=$E17,0,IF(OFFSET(setUp!$B$11,H$1,$C17)=2,2,0)),1,1)</f>
        <v>1</v>
      </c>
      <c r="I17">
        <f ca="1">CHOOSE(OFFSET(setUp!$B$11,I$1,$E17)+1,IF($C17=$E17,0,IF(OFFSET(setUp!$B$11,I$1,$C17)=2,2,0)),1,1)</f>
        <v>1</v>
      </c>
      <c r="J17">
        <f ca="1">CHOOSE(OFFSET(setUp!$B$11,J$1,$E17)+1,IF($C17=$E17,0,IF(OFFSET(setUp!$B$11,J$1,$C17)=2,2,0)),1,1)</f>
        <v>0</v>
      </c>
      <c r="K17">
        <f ca="1">CHOOSE(OFFSET(setUp!$B$11,K$1,$E17)+1,IF($C17=$E17,0,IF(OFFSET(setUp!$B$11,K$1,$C17)=2,2,0)),1,1)</f>
        <v>1</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12</v>
      </c>
      <c r="C18">
        <f>IF(AND(B18&gt;=setUp!C$9,B18&lt;=setUp!C$10),1,IF(AND(B18&gt;=setUp!D$9,B18&lt;=setUp!D$10),2,IF(AND(B18&gt;=setUp!E$9,B18&lt;=setUp!E$10),3,IF(AND(B18&gt;=setUp!F$9,B18&lt;=setUp!F$10),4,IF(AND(B18&gt;=setUp!G$9,B18&lt;=setUp!G$10),5,0)))))</f>
        <v>2</v>
      </c>
      <c r="D18">
        <f>IF(AND(Entry_Ind!F19&gt;=setUp!C$9,Entry_Ind!F19&lt;=setUp!C$10),1,IF(AND(Entry_Ind!F19&gt;=setUp!D$9,Entry_Ind!F19&lt;=setUp!D$10),2,IF(AND(Entry_Ind!F19&gt;=setUp!E$9,Entry_Ind!F19&lt;=setUp!E$10),3,IF(AND(Entry_Ind!F19&gt;=setUp!F$9,Entry_Ind!F19&lt;=setUp!F$10),4,IF(AND(Entry_Ind!I19&gt;=setUp!G$9,Entry_Ind!F19&lt;=setUp!G$10),5,0)))))</f>
        <v>2</v>
      </c>
      <c r="E18">
        <f>IFERROR(HLOOKUP(Entry_Ind!G19,setUp!$C$8:$G$11,4,FALSE),6)</f>
        <v>2</v>
      </c>
      <c r="F18">
        <f ca="1">CHOOSE(OFFSET(setUp!$B$11,F$1,$E18)+1,IF($C18=$E18,0,IF(OFFSET(setUp!$B$11,F$1,$C18)=2,2,0)),1,1)</f>
        <v>1</v>
      </c>
      <c r="G18">
        <f ca="1">CHOOSE(OFFSET(setUp!$B$11,G$1,$E18)+1,IF($C18=$E18,0,IF(OFFSET(setUp!$B$11,G$1,$C18)=2,2,0)),1,1)</f>
        <v>0</v>
      </c>
      <c r="H18">
        <f ca="1">CHOOSE(OFFSET(setUp!$B$11,H$1,$E18)+1,IF($C18=$E18,0,IF(OFFSET(setUp!$B$11,H$1,$C18)=2,2,0)),1,1)</f>
        <v>1</v>
      </c>
      <c r="I18">
        <f ca="1">CHOOSE(OFFSET(setUp!$B$11,I$1,$E18)+1,IF($C18=$E18,0,IF(OFFSET(setUp!$B$11,I$1,$C18)=2,2,0)),1,1)</f>
        <v>1</v>
      </c>
      <c r="J18">
        <f ca="1">CHOOSE(OFFSET(setUp!$B$11,J$1,$E18)+1,IF($C18=$E18,0,IF(OFFSET(setUp!$B$11,J$1,$C18)=2,2,0)),1,1)</f>
        <v>0</v>
      </c>
      <c r="K18">
        <f ca="1">CHOOSE(OFFSET(setUp!$B$11,K$1,$E18)+1,IF($C18=$E18,0,IF(OFFSET(setUp!$B$11,K$1,$C18)=2,2,0)),1,1)</f>
        <v>1</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12</v>
      </c>
      <c r="C19">
        <f>IF(AND(B19&gt;=setUp!C$9,B19&lt;=setUp!C$10),1,IF(AND(B19&gt;=setUp!D$9,B19&lt;=setUp!D$10),2,IF(AND(B19&gt;=setUp!E$9,B19&lt;=setUp!E$10),3,IF(AND(B19&gt;=setUp!F$9,B19&lt;=setUp!F$10),4,IF(AND(B19&gt;=setUp!G$9,B19&lt;=setUp!G$10),5,0)))))</f>
        <v>2</v>
      </c>
      <c r="D19">
        <f>IF(AND(Entry_Ind!F20&gt;=setUp!C$9,Entry_Ind!F20&lt;=setUp!C$10),1,IF(AND(Entry_Ind!F20&gt;=setUp!D$9,Entry_Ind!F20&lt;=setUp!D$10),2,IF(AND(Entry_Ind!F20&gt;=setUp!E$9,Entry_Ind!F20&lt;=setUp!E$10),3,IF(AND(Entry_Ind!F20&gt;=setUp!F$9,Entry_Ind!F20&lt;=setUp!F$10),4,IF(AND(Entry_Ind!I20&gt;=setUp!G$9,Entry_Ind!F20&lt;=setUp!G$10),5,0)))))</f>
        <v>2</v>
      </c>
      <c r="E19">
        <f>IFERROR(HLOOKUP(Entry_Ind!G20,setUp!$C$8:$G$11,4,FALSE),6)</f>
        <v>2</v>
      </c>
      <c r="F19">
        <f ca="1">CHOOSE(OFFSET(setUp!$B$11,F$1,$E19)+1,IF($C19=$E19,0,IF(OFFSET(setUp!$B$11,F$1,$C19)=2,2,0)),1,1)</f>
        <v>1</v>
      </c>
      <c r="G19">
        <f ca="1">CHOOSE(OFFSET(setUp!$B$11,G$1,$E19)+1,IF($C19=$E19,0,IF(OFFSET(setUp!$B$11,G$1,$C19)=2,2,0)),1,1)</f>
        <v>0</v>
      </c>
      <c r="H19">
        <f ca="1">CHOOSE(OFFSET(setUp!$B$11,H$1,$E19)+1,IF($C19=$E19,0,IF(OFFSET(setUp!$B$11,H$1,$C19)=2,2,0)),1,1)</f>
        <v>1</v>
      </c>
      <c r="I19">
        <f ca="1">CHOOSE(OFFSET(setUp!$B$11,I$1,$E19)+1,IF($C19=$E19,0,IF(OFFSET(setUp!$B$11,I$1,$C19)=2,2,0)),1,1)</f>
        <v>1</v>
      </c>
      <c r="J19">
        <f ca="1">CHOOSE(OFFSET(setUp!$B$11,J$1,$E19)+1,IF($C19=$E19,0,IF(OFFSET(setUp!$B$11,J$1,$C19)=2,2,0)),1,1)</f>
        <v>0</v>
      </c>
      <c r="K19">
        <f ca="1">CHOOSE(OFFSET(setUp!$B$11,K$1,$E19)+1,IF($C19=$E19,0,IF(OFFSET(setUp!$B$11,K$1,$C19)=2,2,0)),1,1)</f>
        <v>1</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13</v>
      </c>
      <c r="C20">
        <f>IF(AND(B20&gt;=setUp!C$9,B20&lt;=setUp!C$10),1,IF(AND(B20&gt;=setUp!D$9,B20&lt;=setUp!D$10),2,IF(AND(B20&gt;=setUp!E$9,B20&lt;=setUp!E$10),3,IF(AND(B20&gt;=setUp!F$9,B20&lt;=setUp!F$10),4,IF(AND(B20&gt;=setUp!G$9,B20&lt;=setUp!G$10),5,0)))))</f>
        <v>2</v>
      </c>
      <c r="D20">
        <f>IF(AND(Entry_Ind!F21&gt;=setUp!C$9,Entry_Ind!F21&lt;=setUp!C$10),1,IF(AND(Entry_Ind!F21&gt;=setUp!D$9,Entry_Ind!F21&lt;=setUp!D$10),2,IF(AND(Entry_Ind!F21&gt;=setUp!E$9,Entry_Ind!F21&lt;=setUp!E$10),3,IF(AND(Entry_Ind!F21&gt;=setUp!F$9,Entry_Ind!F21&lt;=setUp!F$10),4,IF(AND(Entry_Ind!I21&gt;=setUp!G$9,Entry_Ind!F21&lt;=setUp!G$10),5,0)))))</f>
        <v>2</v>
      </c>
      <c r="E20">
        <f>IFERROR(HLOOKUP(Entry_Ind!G21,setUp!$C$8:$G$11,4,FALSE),6)</f>
        <v>2</v>
      </c>
      <c r="F20">
        <f ca="1">CHOOSE(OFFSET(setUp!$B$11,F$1,$E20)+1,IF($C20=$E20,0,IF(OFFSET(setUp!$B$11,F$1,$C20)=2,2,0)),1,1)</f>
        <v>1</v>
      </c>
      <c r="G20">
        <f ca="1">CHOOSE(OFFSET(setUp!$B$11,G$1,$E20)+1,IF($C20=$E20,0,IF(OFFSET(setUp!$B$11,G$1,$C20)=2,2,0)),1,1)</f>
        <v>0</v>
      </c>
      <c r="H20">
        <f ca="1">CHOOSE(OFFSET(setUp!$B$11,H$1,$E20)+1,IF($C20=$E20,0,IF(OFFSET(setUp!$B$11,H$1,$C20)=2,2,0)),1,1)</f>
        <v>1</v>
      </c>
      <c r="I20">
        <f ca="1">CHOOSE(OFFSET(setUp!$B$11,I$1,$E20)+1,IF($C20=$E20,0,IF(OFFSET(setUp!$B$11,I$1,$C20)=2,2,0)),1,1)</f>
        <v>1</v>
      </c>
      <c r="J20">
        <f ca="1">CHOOSE(OFFSET(setUp!$B$11,J$1,$E20)+1,IF($C20=$E20,0,IF(OFFSET(setUp!$B$11,J$1,$C20)=2,2,0)),1,1)</f>
        <v>0</v>
      </c>
      <c r="K20">
        <f ca="1">CHOOSE(OFFSET(setUp!$B$11,K$1,$E20)+1,IF($C20=$E20,0,IF(OFFSET(setUp!$B$11,K$1,$C20)=2,2,0)),1,1)</f>
        <v>1</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15</v>
      </c>
      <c r="C21">
        <f>IF(AND(B21&gt;=setUp!C$9,B21&lt;=setUp!C$10),1,IF(AND(B21&gt;=setUp!D$9,B21&lt;=setUp!D$10),2,IF(AND(B21&gt;=setUp!E$9,B21&lt;=setUp!E$10),3,IF(AND(B21&gt;=setUp!F$9,B21&lt;=setUp!F$10),4,IF(AND(B21&gt;=setUp!G$9,B21&lt;=setUp!G$10),5,0)))))</f>
        <v>3</v>
      </c>
      <c r="D21">
        <f>IF(AND(Entry_Ind!F22&gt;=setUp!C$9,Entry_Ind!F22&lt;=setUp!C$10),1,IF(AND(Entry_Ind!F22&gt;=setUp!D$9,Entry_Ind!F22&lt;=setUp!D$10),2,IF(AND(Entry_Ind!F22&gt;=setUp!E$9,Entry_Ind!F22&lt;=setUp!E$10),3,IF(AND(Entry_Ind!F22&gt;=setUp!F$9,Entry_Ind!F22&lt;=setUp!F$10),4,IF(AND(Entry_Ind!I22&gt;=setUp!G$9,Entry_Ind!F22&lt;=setUp!G$10),5,0)))))</f>
        <v>3</v>
      </c>
      <c r="E21">
        <f>IFERROR(HLOOKUP(Entry_Ind!G22,setUp!$C$8:$G$11,4,FALSE),6)</f>
        <v>3</v>
      </c>
      <c r="F21">
        <f ca="1">CHOOSE(OFFSET(setUp!$B$11,F$1,$E21)+1,IF($C21=$E21,0,IF(OFFSET(setUp!$B$11,F$1,$C21)=2,2,0)),1,1)</f>
        <v>1</v>
      </c>
      <c r="G21">
        <f ca="1">CHOOSE(OFFSET(setUp!$B$11,G$1,$E21)+1,IF($C21=$E21,0,IF(OFFSET(setUp!$B$11,G$1,$C21)=2,2,0)),1,1)</f>
        <v>0</v>
      </c>
      <c r="H21">
        <f ca="1">CHOOSE(OFFSET(setUp!$B$11,H$1,$E21)+1,IF($C21=$E21,0,IF(OFFSET(setUp!$B$11,H$1,$C21)=2,2,0)),1,1)</f>
        <v>1</v>
      </c>
      <c r="I21">
        <f ca="1">CHOOSE(OFFSET(setUp!$B$11,I$1,$E21)+1,IF($C21=$E21,0,IF(OFFSET(setUp!$B$11,I$1,$C21)=2,2,0)),1,1)</f>
        <v>1</v>
      </c>
      <c r="J21">
        <f ca="1">CHOOSE(OFFSET(setUp!$B$11,J$1,$E21)+1,IF($C21=$E21,0,IF(OFFSET(setUp!$B$11,J$1,$C21)=2,2,0)),1,1)</f>
        <v>1</v>
      </c>
      <c r="K21">
        <f ca="1">CHOOSE(OFFSET(setUp!$B$11,K$1,$E21)+1,IF($C21=$E21,0,IF(OFFSET(setUp!$B$11,K$1,$C21)=2,2,0)),1,1)</f>
        <v>0</v>
      </c>
      <c r="L21">
        <f ca="1">CHOOSE(OFFSET(setUp!$B$11,L$1,$E21)+1,IF($C21=$E21,0,IF(OFFSET(setUp!$B$11,L$1,$C21)=2,2,0)),1,1)</f>
        <v>1</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18</v>
      </c>
      <c r="C22">
        <f>IF(AND(B22&gt;=setUp!C$9,B22&lt;=setUp!C$10),1,IF(AND(B22&gt;=setUp!D$9,B22&lt;=setUp!D$10),2,IF(AND(B22&gt;=setUp!E$9,B22&lt;=setUp!E$10),3,IF(AND(B22&gt;=setUp!F$9,B22&lt;=setUp!F$10),4,IF(AND(B22&gt;=setUp!G$9,B22&lt;=setUp!G$10),5,0)))))</f>
        <v>4</v>
      </c>
      <c r="D22">
        <f>IF(AND(Entry_Ind!F23&gt;=setUp!C$9,Entry_Ind!F23&lt;=setUp!C$10),1,IF(AND(Entry_Ind!F23&gt;=setUp!D$9,Entry_Ind!F23&lt;=setUp!D$10),2,IF(AND(Entry_Ind!F23&gt;=setUp!E$9,Entry_Ind!F23&lt;=setUp!E$10),3,IF(AND(Entry_Ind!F23&gt;=setUp!F$9,Entry_Ind!F23&lt;=setUp!F$10),4,IF(AND(Entry_Ind!I23&gt;=setUp!G$9,Entry_Ind!F23&lt;=setUp!G$10),5,0)))))</f>
        <v>4</v>
      </c>
      <c r="E22">
        <f>IFERROR(HLOOKUP(Entry_Ind!G23,setUp!$C$8:$G$11,4,FALSE),6)</f>
        <v>4</v>
      </c>
      <c r="F22">
        <f ca="1">CHOOSE(OFFSET(setUp!$B$11,F$1,$E22)+1,IF($C22=$E22,0,IF(OFFSET(setUp!$B$11,F$1,$C22)=2,2,0)),1,1)</f>
        <v>0</v>
      </c>
      <c r="G22">
        <f ca="1">CHOOSE(OFFSET(setUp!$B$11,G$1,$E22)+1,IF($C22=$E22,0,IF(OFFSET(setUp!$B$11,G$1,$C22)=2,2,0)),1,1)</f>
        <v>1</v>
      </c>
      <c r="H22">
        <f ca="1">CHOOSE(OFFSET(setUp!$B$11,H$1,$E22)+1,IF($C22=$E22,0,IF(OFFSET(setUp!$B$11,H$1,$C22)=2,2,0)),1,1)</f>
        <v>1</v>
      </c>
      <c r="I22">
        <f ca="1">CHOOSE(OFFSET(setUp!$B$11,I$1,$E22)+1,IF($C22=$E22,0,IF(OFFSET(setUp!$B$11,I$1,$C22)=2,2,0)),1,1)</f>
        <v>1</v>
      </c>
      <c r="J22">
        <f ca="1">CHOOSE(OFFSET(setUp!$B$11,J$1,$E22)+1,IF($C22=$E22,0,IF(OFFSET(setUp!$B$11,J$1,$C22)=2,2,0)),1,1)</f>
        <v>1</v>
      </c>
      <c r="K22">
        <f ca="1">CHOOSE(OFFSET(setUp!$B$11,K$1,$E22)+1,IF($C22=$E22,0,IF(OFFSET(setUp!$B$11,K$1,$C22)=2,2,0)),1,1)</f>
        <v>0</v>
      </c>
      <c r="L22">
        <f ca="1">CHOOSE(OFFSET(setUp!$B$11,L$1,$E22)+1,IF($C22=$E22,0,IF(OFFSET(setUp!$B$11,L$1,$C22)=2,2,0)),1,1)</f>
        <v>1</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18</v>
      </c>
      <c r="C23">
        <f>IF(AND(B23&gt;=setUp!C$9,B23&lt;=setUp!C$10),1,IF(AND(B23&gt;=setUp!D$9,B23&lt;=setUp!D$10),2,IF(AND(B23&gt;=setUp!E$9,B23&lt;=setUp!E$10),3,IF(AND(B23&gt;=setUp!F$9,B23&lt;=setUp!F$10),4,IF(AND(B23&gt;=setUp!G$9,B23&lt;=setUp!G$10),5,0)))))</f>
        <v>4</v>
      </c>
      <c r="D23">
        <f>IF(AND(Entry_Ind!F24&gt;=setUp!C$9,Entry_Ind!F24&lt;=setUp!C$10),1,IF(AND(Entry_Ind!F24&gt;=setUp!D$9,Entry_Ind!F24&lt;=setUp!D$10),2,IF(AND(Entry_Ind!F24&gt;=setUp!E$9,Entry_Ind!F24&lt;=setUp!E$10),3,IF(AND(Entry_Ind!F24&gt;=setUp!F$9,Entry_Ind!F24&lt;=setUp!F$10),4,IF(AND(Entry_Ind!I24&gt;=setUp!G$9,Entry_Ind!F24&lt;=setUp!G$10),5,0)))))</f>
        <v>4</v>
      </c>
      <c r="E23">
        <f>IFERROR(HLOOKUP(Entry_Ind!G24,setUp!$C$8:$G$11,4,FALSE),6)</f>
        <v>4</v>
      </c>
      <c r="F23">
        <f ca="1">CHOOSE(OFFSET(setUp!$B$11,F$1,$E23)+1,IF($C23=$E23,0,IF(OFFSET(setUp!$B$11,F$1,$C23)=2,2,0)),1,1)</f>
        <v>0</v>
      </c>
      <c r="G23">
        <f ca="1">CHOOSE(OFFSET(setUp!$B$11,G$1,$E23)+1,IF($C23=$E23,0,IF(OFFSET(setUp!$B$11,G$1,$C23)=2,2,0)),1,1)</f>
        <v>1</v>
      </c>
      <c r="H23">
        <f ca="1">CHOOSE(OFFSET(setUp!$B$11,H$1,$E23)+1,IF($C23=$E23,0,IF(OFFSET(setUp!$B$11,H$1,$C23)=2,2,0)),1,1)</f>
        <v>1</v>
      </c>
      <c r="I23">
        <f ca="1">CHOOSE(OFFSET(setUp!$B$11,I$1,$E23)+1,IF($C23=$E23,0,IF(OFFSET(setUp!$B$11,I$1,$C23)=2,2,0)),1,1)</f>
        <v>1</v>
      </c>
      <c r="J23">
        <f ca="1">CHOOSE(OFFSET(setUp!$B$11,J$1,$E23)+1,IF($C23=$E23,0,IF(OFFSET(setUp!$B$11,J$1,$C23)=2,2,0)),1,1)</f>
        <v>1</v>
      </c>
      <c r="K23">
        <f ca="1">CHOOSE(OFFSET(setUp!$B$11,K$1,$E23)+1,IF($C23=$E23,0,IF(OFFSET(setUp!$B$11,K$1,$C23)=2,2,0)),1,1)</f>
        <v>0</v>
      </c>
      <c r="L23">
        <f ca="1">CHOOSE(OFFSET(setUp!$B$11,L$1,$E23)+1,IF($C23=$E23,0,IF(OFFSET(setUp!$B$11,L$1,$C23)=2,2,0)),1,1)</f>
        <v>1</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18</v>
      </c>
      <c r="C24">
        <f>IF(AND(B24&gt;=setUp!C$9,B24&lt;=setUp!C$10),1,IF(AND(B24&gt;=setUp!D$9,B24&lt;=setUp!D$10),2,IF(AND(B24&gt;=setUp!E$9,B24&lt;=setUp!E$10),3,IF(AND(B24&gt;=setUp!F$9,B24&lt;=setUp!F$10),4,IF(AND(B24&gt;=setUp!G$9,B24&lt;=setUp!G$10),5,0)))))</f>
        <v>4</v>
      </c>
      <c r="D24">
        <f>IF(AND(Entry_Ind!F25&gt;=setUp!C$9,Entry_Ind!F25&lt;=setUp!C$10),1,IF(AND(Entry_Ind!F25&gt;=setUp!D$9,Entry_Ind!F25&lt;=setUp!D$10),2,IF(AND(Entry_Ind!F25&gt;=setUp!E$9,Entry_Ind!F25&lt;=setUp!E$10),3,IF(AND(Entry_Ind!F25&gt;=setUp!F$9,Entry_Ind!F25&lt;=setUp!F$10),4,IF(AND(Entry_Ind!I25&gt;=setUp!G$9,Entry_Ind!F25&lt;=setUp!G$10),5,0)))))</f>
        <v>3</v>
      </c>
      <c r="E24">
        <f>IFERROR(HLOOKUP(Entry_Ind!G25,setUp!$C$8:$G$11,4,FALSE),6)</f>
        <v>3</v>
      </c>
      <c r="F24">
        <f ca="1">CHOOSE(OFFSET(setUp!$B$11,F$1,$E24)+1,IF($C24=$E24,0,IF(OFFSET(setUp!$B$11,F$1,$C24)=2,2,0)),1,1)</f>
        <v>1</v>
      </c>
      <c r="G24">
        <f ca="1">CHOOSE(OFFSET(setUp!$B$11,G$1,$E24)+1,IF($C24=$E24,0,IF(OFFSET(setUp!$B$11,G$1,$C24)=2,2,0)),1,1)</f>
        <v>2</v>
      </c>
      <c r="H24">
        <f ca="1">CHOOSE(OFFSET(setUp!$B$11,H$1,$E24)+1,IF($C24=$E24,0,IF(OFFSET(setUp!$B$11,H$1,$C24)=2,2,0)),1,1)</f>
        <v>1</v>
      </c>
      <c r="I24">
        <f ca="1">CHOOSE(OFFSET(setUp!$B$11,I$1,$E24)+1,IF($C24=$E24,0,IF(OFFSET(setUp!$B$11,I$1,$C24)=2,2,0)),1,1)</f>
        <v>1</v>
      </c>
      <c r="J24">
        <f ca="1">CHOOSE(OFFSET(setUp!$B$11,J$1,$E24)+1,IF($C24=$E24,0,IF(OFFSET(setUp!$B$11,J$1,$C24)=2,2,0)),1,1)</f>
        <v>1</v>
      </c>
      <c r="K24">
        <f ca="1">CHOOSE(OFFSET(setUp!$B$11,K$1,$E24)+1,IF($C24=$E24,0,IF(OFFSET(setUp!$B$11,K$1,$C24)=2,2,0)),1,1)</f>
        <v>0</v>
      </c>
      <c r="L24">
        <f ca="1">CHOOSE(OFFSET(setUp!$B$11,L$1,$E24)+1,IF($C24=$E24,0,IF(OFFSET(setUp!$B$11,L$1,$C24)=2,2,0)),1,1)</f>
        <v>1</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19</v>
      </c>
      <c r="C25">
        <f>IF(AND(B25&gt;=setUp!C$9,B25&lt;=setUp!C$10),1,IF(AND(B25&gt;=setUp!D$9,B25&lt;=setUp!D$10),2,IF(AND(B25&gt;=setUp!E$9,B25&lt;=setUp!E$10),3,IF(AND(B25&gt;=setUp!F$9,B25&lt;=setUp!F$10),4,IF(AND(B25&gt;=setUp!G$9,B25&lt;=setUp!G$10),5,0)))))</f>
        <v>4</v>
      </c>
      <c r="D25">
        <f>IF(AND(Entry_Ind!F26&gt;=setUp!C$9,Entry_Ind!F26&lt;=setUp!C$10),1,IF(AND(Entry_Ind!F26&gt;=setUp!D$9,Entry_Ind!F26&lt;=setUp!D$10),2,IF(AND(Entry_Ind!F26&gt;=setUp!E$9,Entry_Ind!F26&lt;=setUp!E$10),3,IF(AND(Entry_Ind!F26&gt;=setUp!F$9,Entry_Ind!F26&lt;=setUp!F$10),4,IF(AND(Entry_Ind!I26&gt;=setUp!G$9,Entry_Ind!F26&lt;=setUp!G$10),5,0)))))</f>
        <v>4</v>
      </c>
      <c r="E25">
        <f>IFERROR(HLOOKUP(Entry_Ind!G26,setUp!$C$8:$G$11,4,FALSE),6)</f>
        <v>4</v>
      </c>
      <c r="F25">
        <f ca="1">CHOOSE(OFFSET(setUp!$B$11,F$1,$E25)+1,IF($C25=$E25,0,IF(OFFSET(setUp!$B$11,F$1,$C25)=2,2,0)),1,1)</f>
        <v>0</v>
      </c>
      <c r="G25">
        <f ca="1">CHOOSE(OFFSET(setUp!$B$11,G$1,$E25)+1,IF($C25=$E25,0,IF(OFFSET(setUp!$B$11,G$1,$C25)=2,2,0)),1,1)</f>
        <v>1</v>
      </c>
      <c r="H25">
        <f ca="1">CHOOSE(OFFSET(setUp!$B$11,H$1,$E25)+1,IF($C25=$E25,0,IF(OFFSET(setUp!$B$11,H$1,$C25)=2,2,0)),1,1)</f>
        <v>1</v>
      </c>
      <c r="I25">
        <f ca="1">CHOOSE(OFFSET(setUp!$B$11,I$1,$E25)+1,IF($C25=$E25,0,IF(OFFSET(setUp!$B$11,I$1,$C25)=2,2,0)),1,1)</f>
        <v>1</v>
      </c>
      <c r="J25">
        <f ca="1">CHOOSE(OFFSET(setUp!$B$11,J$1,$E25)+1,IF($C25=$E25,0,IF(OFFSET(setUp!$B$11,J$1,$C25)=2,2,0)),1,1)</f>
        <v>1</v>
      </c>
      <c r="K25">
        <f ca="1">CHOOSE(OFFSET(setUp!$B$11,K$1,$E25)+1,IF($C25=$E25,0,IF(OFFSET(setUp!$B$11,K$1,$C25)=2,2,0)),1,1)</f>
        <v>0</v>
      </c>
      <c r="L25">
        <f ca="1">CHOOSE(OFFSET(setUp!$B$11,L$1,$E25)+1,IF($C25=$E25,0,IF(OFFSET(setUp!$B$11,L$1,$C25)=2,2,0)),1,1)</f>
        <v>1</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13</v>
      </c>
      <c r="C26">
        <f>IF(AND(B26&gt;=setUp!C$9,B26&lt;=setUp!C$10),1,IF(AND(B26&gt;=setUp!D$9,B26&lt;=setUp!D$10),2,IF(AND(B26&gt;=setUp!E$9,B26&lt;=setUp!E$10),3,IF(AND(B26&gt;=setUp!F$9,B26&lt;=setUp!F$10),4,IF(AND(B26&gt;=setUp!G$9,B26&lt;=setUp!G$10),5,0)))))</f>
        <v>2</v>
      </c>
      <c r="D26">
        <f>IF(AND(Entry_Ind!F27&gt;=setUp!C$9,Entry_Ind!F27&lt;=setUp!C$10),1,IF(AND(Entry_Ind!F27&gt;=setUp!D$9,Entry_Ind!F27&lt;=setUp!D$10),2,IF(AND(Entry_Ind!F27&gt;=setUp!E$9,Entry_Ind!F27&lt;=setUp!E$10),3,IF(AND(Entry_Ind!F27&gt;=setUp!F$9,Entry_Ind!F27&lt;=setUp!F$10),4,IF(AND(Entry_Ind!I27&gt;=setUp!G$9,Entry_Ind!F27&lt;=setUp!G$10),5,0)))))</f>
        <v>2</v>
      </c>
      <c r="E26">
        <f>IFERROR(HLOOKUP(Entry_Ind!G27,setUp!$C$8:$G$11,4,FALSE),6)</f>
        <v>2</v>
      </c>
      <c r="F26">
        <f ca="1">CHOOSE(OFFSET(setUp!$B$11,F$1,$E26)+1,IF($C26=$E26,0,IF(OFFSET(setUp!$B$11,F$1,$C26)=2,2,0)),1,1)</f>
        <v>1</v>
      </c>
      <c r="G26">
        <f ca="1">CHOOSE(OFFSET(setUp!$B$11,G$1,$E26)+1,IF($C26=$E26,0,IF(OFFSET(setUp!$B$11,G$1,$C26)=2,2,0)),1,1)</f>
        <v>0</v>
      </c>
      <c r="H26">
        <f ca="1">CHOOSE(OFFSET(setUp!$B$11,H$1,$E26)+1,IF($C26=$E26,0,IF(OFFSET(setUp!$B$11,H$1,$C26)=2,2,0)),1,1)</f>
        <v>1</v>
      </c>
      <c r="I26">
        <f ca="1">CHOOSE(OFFSET(setUp!$B$11,I$1,$E26)+1,IF($C26=$E26,0,IF(OFFSET(setUp!$B$11,I$1,$C26)=2,2,0)),1,1)</f>
        <v>1</v>
      </c>
      <c r="J26">
        <f ca="1">CHOOSE(OFFSET(setUp!$B$11,J$1,$E26)+1,IF($C26=$E26,0,IF(OFFSET(setUp!$B$11,J$1,$C26)=2,2,0)),1,1)</f>
        <v>0</v>
      </c>
      <c r="K26">
        <f ca="1">CHOOSE(OFFSET(setUp!$B$11,K$1,$E26)+1,IF($C26=$E26,0,IF(OFFSET(setUp!$B$11,K$1,$C26)=2,2,0)),1,1)</f>
        <v>1</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12</v>
      </c>
      <c r="C27">
        <f>IF(AND(B27&gt;=setUp!C$9,B27&lt;=setUp!C$10),1,IF(AND(B27&gt;=setUp!D$9,B27&lt;=setUp!D$10),2,IF(AND(B27&gt;=setUp!E$9,B27&lt;=setUp!E$10),3,IF(AND(B27&gt;=setUp!F$9,B27&lt;=setUp!F$10),4,IF(AND(B27&gt;=setUp!G$9,B27&lt;=setUp!G$10),5,0)))))</f>
        <v>2</v>
      </c>
      <c r="D27">
        <f>IF(AND(Entry_Ind!F28&gt;=setUp!C$9,Entry_Ind!F28&lt;=setUp!C$10),1,IF(AND(Entry_Ind!F28&gt;=setUp!D$9,Entry_Ind!F28&lt;=setUp!D$10),2,IF(AND(Entry_Ind!F28&gt;=setUp!E$9,Entry_Ind!F28&lt;=setUp!E$10),3,IF(AND(Entry_Ind!F28&gt;=setUp!F$9,Entry_Ind!F28&lt;=setUp!F$10),4,IF(AND(Entry_Ind!I28&gt;=setUp!G$9,Entry_Ind!F28&lt;=setUp!G$10),5,0)))))</f>
        <v>2</v>
      </c>
      <c r="E27">
        <f>IFERROR(HLOOKUP(Entry_Ind!G28,setUp!$C$8:$G$11,4,FALSE),6)</f>
        <v>2</v>
      </c>
      <c r="F27">
        <f ca="1">CHOOSE(OFFSET(setUp!$B$11,F$1,$E27)+1,IF($C27=$E27,0,IF(OFFSET(setUp!$B$11,F$1,$C27)=2,2,0)),1,1)</f>
        <v>1</v>
      </c>
      <c r="G27">
        <f ca="1">CHOOSE(OFFSET(setUp!$B$11,G$1,$E27)+1,IF($C27=$E27,0,IF(OFFSET(setUp!$B$11,G$1,$C27)=2,2,0)),1,1)</f>
        <v>0</v>
      </c>
      <c r="H27">
        <f ca="1">CHOOSE(OFFSET(setUp!$B$11,H$1,$E27)+1,IF($C27=$E27,0,IF(OFFSET(setUp!$B$11,H$1,$C27)=2,2,0)),1,1)</f>
        <v>1</v>
      </c>
      <c r="I27">
        <f ca="1">CHOOSE(OFFSET(setUp!$B$11,I$1,$E27)+1,IF($C27=$E27,0,IF(OFFSET(setUp!$B$11,I$1,$C27)=2,2,0)),1,1)</f>
        <v>1</v>
      </c>
      <c r="J27">
        <f ca="1">CHOOSE(OFFSET(setUp!$B$11,J$1,$E27)+1,IF($C27=$E27,0,IF(OFFSET(setUp!$B$11,J$1,$C27)=2,2,0)),1,1)</f>
        <v>0</v>
      </c>
      <c r="K27">
        <f ca="1">CHOOSE(OFFSET(setUp!$B$11,K$1,$E27)+1,IF($C27=$E27,0,IF(OFFSET(setUp!$B$11,K$1,$C27)=2,2,0)),1,1)</f>
        <v>1</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40</v>
      </c>
      <c r="C28">
        <f>IF(AND(B28&gt;=setUp!C$9,B28&lt;=setUp!C$10),1,IF(AND(B28&gt;=setUp!D$9,B28&lt;=setUp!D$10),2,IF(AND(B28&gt;=setUp!E$9,B28&lt;=setUp!E$10),3,IF(AND(B28&gt;=setUp!F$9,B28&lt;=setUp!F$10),4,IF(AND(B28&gt;=setUp!G$9,B28&lt;=setUp!G$10),5,0)))))</f>
        <v>4</v>
      </c>
      <c r="D28">
        <f>IF(AND(Entry_Ind!F29&gt;=setUp!C$9,Entry_Ind!F29&lt;=setUp!C$10),1,IF(AND(Entry_Ind!F29&gt;=setUp!D$9,Entry_Ind!F29&lt;=setUp!D$10),2,IF(AND(Entry_Ind!F29&gt;=setUp!E$9,Entry_Ind!F29&lt;=setUp!E$10),3,IF(AND(Entry_Ind!F29&gt;=setUp!F$9,Entry_Ind!F29&lt;=setUp!F$10),4,IF(AND(Entry_Ind!I29&gt;=setUp!G$9,Entry_Ind!F29&lt;=setUp!G$10),5,0)))))</f>
        <v>4</v>
      </c>
      <c r="E28">
        <f>IFERROR(HLOOKUP(Entry_Ind!G29,setUp!$C$8:$G$11,4,FALSE),6)</f>
        <v>4</v>
      </c>
      <c r="F28">
        <f ca="1">CHOOSE(OFFSET(setUp!$B$11,F$1,$E28)+1,IF($C28=$E28,0,IF(OFFSET(setUp!$B$11,F$1,$C28)=2,2,0)),1,1)</f>
        <v>0</v>
      </c>
      <c r="G28">
        <f ca="1">CHOOSE(OFFSET(setUp!$B$11,G$1,$E28)+1,IF($C28=$E28,0,IF(OFFSET(setUp!$B$11,G$1,$C28)=2,2,0)),1,1)</f>
        <v>1</v>
      </c>
      <c r="H28">
        <f ca="1">CHOOSE(OFFSET(setUp!$B$11,H$1,$E28)+1,IF($C28=$E28,0,IF(OFFSET(setUp!$B$11,H$1,$C28)=2,2,0)),1,1)</f>
        <v>1</v>
      </c>
      <c r="I28">
        <f ca="1">CHOOSE(OFFSET(setUp!$B$11,I$1,$E28)+1,IF($C28=$E28,0,IF(OFFSET(setUp!$B$11,I$1,$C28)=2,2,0)),1,1)</f>
        <v>1</v>
      </c>
      <c r="J28">
        <f ca="1">CHOOSE(OFFSET(setUp!$B$11,J$1,$E28)+1,IF($C28=$E28,0,IF(OFFSET(setUp!$B$11,J$1,$C28)=2,2,0)),1,1)</f>
        <v>1</v>
      </c>
      <c r="K28">
        <f ca="1">CHOOSE(OFFSET(setUp!$B$11,K$1,$E28)+1,IF($C28=$E28,0,IF(OFFSET(setUp!$B$11,K$1,$C28)=2,2,0)),1,1)</f>
        <v>0</v>
      </c>
      <c r="L28">
        <f ca="1">CHOOSE(OFFSET(setUp!$B$11,L$1,$E28)+1,IF($C28=$E28,0,IF(OFFSET(setUp!$B$11,L$1,$C28)=2,2,0)),1,1)</f>
        <v>1</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12</v>
      </c>
      <c r="C29">
        <f>IF(AND(B29&gt;=setUp!C$9,B29&lt;=setUp!C$10),1,IF(AND(B29&gt;=setUp!D$9,B29&lt;=setUp!D$10),2,IF(AND(B29&gt;=setUp!E$9,B29&lt;=setUp!E$10),3,IF(AND(B29&gt;=setUp!F$9,B29&lt;=setUp!F$10),4,IF(AND(B29&gt;=setUp!G$9,B29&lt;=setUp!G$10),5,0)))))</f>
        <v>2</v>
      </c>
      <c r="D29">
        <f>IF(AND(Entry_Ind!F30&gt;=setUp!C$9,Entry_Ind!F30&lt;=setUp!C$10),1,IF(AND(Entry_Ind!F30&gt;=setUp!D$9,Entry_Ind!F30&lt;=setUp!D$10),2,IF(AND(Entry_Ind!F30&gt;=setUp!E$9,Entry_Ind!F30&lt;=setUp!E$10),3,IF(AND(Entry_Ind!F30&gt;=setUp!F$9,Entry_Ind!F30&lt;=setUp!F$10),4,IF(AND(Entry_Ind!I30&gt;=setUp!G$9,Entry_Ind!F30&lt;=setUp!G$10),5,0)))))</f>
        <v>1</v>
      </c>
      <c r="E29">
        <f>IFERROR(HLOOKUP(Entry_Ind!G30,setUp!$C$8:$G$11,4,FALSE),6)</f>
        <v>2</v>
      </c>
      <c r="F29">
        <f ca="1">CHOOSE(OFFSET(setUp!$B$11,F$1,$E29)+1,IF($C29=$E29,0,IF(OFFSET(setUp!$B$11,F$1,$C29)=2,2,0)),1,1)</f>
        <v>1</v>
      </c>
      <c r="G29">
        <f ca="1">CHOOSE(OFFSET(setUp!$B$11,G$1,$E29)+1,IF($C29=$E29,0,IF(OFFSET(setUp!$B$11,G$1,$C29)=2,2,0)),1,1)</f>
        <v>0</v>
      </c>
      <c r="H29">
        <f ca="1">CHOOSE(OFFSET(setUp!$B$11,H$1,$E29)+1,IF($C29=$E29,0,IF(OFFSET(setUp!$B$11,H$1,$C29)=2,2,0)),1,1)</f>
        <v>1</v>
      </c>
      <c r="I29">
        <f ca="1">CHOOSE(OFFSET(setUp!$B$11,I$1,$E29)+1,IF($C29=$E29,0,IF(OFFSET(setUp!$B$11,I$1,$C29)=2,2,0)),1,1)</f>
        <v>1</v>
      </c>
      <c r="J29">
        <f ca="1">CHOOSE(OFFSET(setUp!$B$11,J$1,$E29)+1,IF($C29=$E29,0,IF(OFFSET(setUp!$B$11,J$1,$C29)=2,2,0)),1,1)</f>
        <v>0</v>
      </c>
      <c r="K29">
        <f ca="1">CHOOSE(OFFSET(setUp!$B$11,K$1,$E29)+1,IF($C29=$E29,0,IF(OFFSET(setUp!$B$11,K$1,$C29)=2,2,0)),1,1)</f>
        <v>1</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14</v>
      </c>
      <c r="C30">
        <f>IF(AND(B30&gt;=setUp!C$9,B30&lt;=setUp!C$10),1,IF(AND(B30&gt;=setUp!D$9,B30&lt;=setUp!D$10),2,IF(AND(B30&gt;=setUp!E$9,B30&lt;=setUp!E$10),3,IF(AND(B30&gt;=setUp!F$9,B30&lt;=setUp!F$10),4,IF(AND(B30&gt;=setUp!G$9,B30&lt;=setUp!G$10),5,0)))))</f>
        <v>2</v>
      </c>
      <c r="D30">
        <f>IF(AND(Entry_Ind!F31&gt;=setUp!C$9,Entry_Ind!F31&lt;=setUp!C$10),1,IF(AND(Entry_Ind!F31&gt;=setUp!D$9,Entry_Ind!F31&lt;=setUp!D$10),2,IF(AND(Entry_Ind!F31&gt;=setUp!E$9,Entry_Ind!F31&lt;=setUp!E$10),3,IF(AND(Entry_Ind!F31&gt;=setUp!F$9,Entry_Ind!F31&lt;=setUp!F$10),4,IF(AND(Entry_Ind!I31&gt;=setUp!G$9,Entry_Ind!F31&lt;=setUp!G$10),5,0)))))</f>
        <v>2</v>
      </c>
      <c r="E30">
        <f>IFERROR(HLOOKUP(Entry_Ind!G31,setUp!$C$8:$G$11,4,FALSE),6)</f>
        <v>2</v>
      </c>
      <c r="F30">
        <f ca="1">CHOOSE(OFFSET(setUp!$B$11,F$1,$E30)+1,IF($C30=$E30,0,IF(OFFSET(setUp!$B$11,F$1,$C30)=2,2,0)),1,1)</f>
        <v>1</v>
      </c>
      <c r="G30">
        <f ca="1">CHOOSE(OFFSET(setUp!$B$11,G$1,$E30)+1,IF($C30=$E30,0,IF(OFFSET(setUp!$B$11,G$1,$C30)=2,2,0)),1,1)</f>
        <v>0</v>
      </c>
      <c r="H30">
        <f ca="1">CHOOSE(OFFSET(setUp!$B$11,H$1,$E30)+1,IF($C30=$E30,0,IF(OFFSET(setUp!$B$11,H$1,$C30)=2,2,0)),1,1)</f>
        <v>1</v>
      </c>
      <c r="I30">
        <f ca="1">CHOOSE(OFFSET(setUp!$B$11,I$1,$E30)+1,IF($C30=$E30,0,IF(OFFSET(setUp!$B$11,I$1,$C30)=2,2,0)),1,1)</f>
        <v>1</v>
      </c>
      <c r="J30">
        <f ca="1">CHOOSE(OFFSET(setUp!$B$11,J$1,$E30)+1,IF($C30=$E30,0,IF(OFFSET(setUp!$B$11,J$1,$C30)=2,2,0)),1,1)</f>
        <v>0</v>
      </c>
      <c r="K30">
        <f ca="1">CHOOSE(OFFSET(setUp!$B$11,K$1,$E30)+1,IF($C30=$E30,0,IF(OFFSET(setUp!$B$11,K$1,$C30)=2,2,0)),1,1)</f>
        <v>1</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E1:R151"/>
  <sheetViews>
    <sheetView workbookViewId="0">
      <selection activeCell="D1" sqref="D1"/>
    </sheetView>
  </sheetViews>
  <sheetFormatPr defaultColWidth="8.85546875"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3</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2</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2</v>
      </c>
      <c r="F5">
        <f ca="1">CHOOSE(OFFSET(setUp!$B$26,F$1,$E5)+1,IF($C5=$E5,0,IF(OFFSET(setUp!$B$26,F$1,$C5)=2,2,0)),1,1)</f>
        <v>1</v>
      </c>
      <c r="G5">
        <f ca="1">CHOOSE(OFFSET(setUp!$B$26,G$1,$E5)+1,IF($C5=$E5,0,IF(OFFSET(setUp!$B$26,G$1,$C5)=2,2,0)),1,1)</f>
        <v>1</v>
      </c>
      <c r="H5">
        <f ca="1">CHOOSE(OFFSET(setUp!$B$26,H$1,$E5)+1,IF($C5=$E5,0,IF(OFFSET(setUp!$B$26,H$1,$C5)=2,2,0)),1,1)</f>
        <v>1</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4</v>
      </c>
      <c r="F6">
        <f ca="1">CHOOSE(OFFSET(setUp!$B$26,F$1,$E6)+1,IF($C6=$E6,0,IF(OFFSET(setUp!$B$26,F$1,$C6)=2,2,0)),1,1)</f>
        <v>1</v>
      </c>
      <c r="G6">
        <f ca="1">CHOOSE(OFFSET(setUp!$B$26,G$1,$E6)+1,IF($C6=$E6,0,IF(OFFSET(setUp!$B$26,G$1,$C6)=2,2,0)),1,1)</f>
        <v>1</v>
      </c>
      <c r="H6">
        <f ca="1">CHOOSE(OFFSET(setUp!$B$26,H$1,$E6)+1,IF($C6=$E6,0,IF(OFFSET(setUp!$B$26,H$1,$C6)=2,2,0)),1,1)</f>
        <v>1</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202" t="s">
        <v>156</v>
      </c>
      <c r="B1" s="202" t="s">
        <v>157</v>
      </c>
      <c r="C1" s="202" t="s">
        <v>158</v>
      </c>
      <c r="D1" s="202"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2015-09-15T13:42:51Z</cp:lastPrinted>
  <dcterms:created xsi:type="dcterms:W3CDTF">2006-09-16T00:00:00Z</dcterms:created>
  <dcterms:modified xsi:type="dcterms:W3CDTF">2015-10-04T00:44:54Z</dcterms:modified>
</cp:coreProperties>
</file>